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8\Clienti\Pt site\dds 1 2018\Puscasi\"/>
    </mc:Choice>
  </mc:AlternateContent>
  <bookViews>
    <workbookView xWindow="0" yWindow="0" windowWidth="13665" windowHeight="1215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5" i="1" l="1"/>
  <c r="D14" i="1" s="1"/>
  <c r="D13" i="1" s="1"/>
  <c r="E15" i="1"/>
  <c r="E14" i="1" s="1"/>
  <c r="E13" i="1" s="1"/>
  <c r="F15" i="1"/>
  <c r="F14" i="1" s="1"/>
  <c r="F13" i="1" s="1"/>
  <c r="G15" i="1"/>
  <c r="G14" i="1" s="1"/>
  <c r="G13" i="1" s="1"/>
  <c r="H15" i="1"/>
  <c r="H14" i="1" s="1"/>
  <c r="I15" i="1"/>
  <c r="I14" i="1" s="1"/>
  <c r="I13" i="1" s="1"/>
  <c r="J15" i="1"/>
  <c r="K15" i="1"/>
  <c r="K14" i="1" s="1"/>
  <c r="K13" i="1" s="1"/>
  <c r="J16" i="1"/>
  <c r="D18" i="1"/>
  <c r="D17" i="1" s="1"/>
  <c r="E18" i="1"/>
  <c r="E17" i="1" s="1"/>
  <c r="F18" i="1"/>
  <c r="F17" i="1" s="1"/>
  <c r="G18" i="1"/>
  <c r="G17" i="1" s="1"/>
  <c r="H18" i="1"/>
  <c r="H17" i="1" s="1"/>
  <c r="J17" i="1" s="1"/>
  <c r="I18" i="1"/>
  <c r="I17" i="1" s="1"/>
  <c r="K18" i="1"/>
  <c r="K17" i="1" s="1"/>
  <c r="J19" i="1"/>
  <c r="D22" i="1"/>
  <c r="D21" i="1" s="1"/>
  <c r="E22" i="1"/>
  <c r="E21" i="1" s="1"/>
  <c r="F22" i="1"/>
  <c r="F21" i="1" s="1"/>
  <c r="G22" i="1"/>
  <c r="G21" i="1" s="1"/>
  <c r="H22" i="1"/>
  <c r="J22" i="1" s="1"/>
  <c r="I22" i="1"/>
  <c r="I21" i="1" s="1"/>
  <c r="K22" i="1"/>
  <c r="K21" i="1" s="1"/>
  <c r="K20" i="1" s="1"/>
  <c r="J23" i="1"/>
  <c r="J24" i="1"/>
  <c r="D25" i="1"/>
  <c r="E25" i="1"/>
  <c r="F25" i="1"/>
  <c r="G25" i="1"/>
  <c r="H25" i="1"/>
  <c r="I25" i="1"/>
  <c r="J25" i="1" s="1"/>
  <c r="K25" i="1"/>
  <c r="J26" i="1"/>
  <c r="D27" i="1"/>
  <c r="E27" i="1"/>
  <c r="F27" i="1"/>
  <c r="G27" i="1"/>
  <c r="H27" i="1"/>
  <c r="I27" i="1"/>
  <c r="J27" i="1"/>
  <c r="K27" i="1"/>
  <c r="J28" i="1"/>
  <c r="D30" i="1"/>
  <c r="D29" i="1" s="1"/>
  <c r="E30" i="1"/>
  <c r="E29" i="1" s="1"/>
  <c r="F30" i="1"/>
  <c r="F29" i="1" s="1"/>
  <c r="G30" i="1"/>
  <c r="G29" i="1" s="1"/>
  <c r="H30" i="1"/>
  <c r="H29" i="1" s="1"/>
  <c r="J29" i="1" s="1"/>
  <c r="I30" i="1"/>
  <c r="I29" i="1" s="1"/>
  <c r="K30" i="1"/>
  <c r="K29" i="1" s="1"/>
  <c r="J31" i="1"/>
  <c r="J32" i="1"/>
  <c r="J33" i="1"/>
  <c r="D34" i="1"/>
  <c r="E34" i="1"/>
  <c r="F34" i="1"/>
  <c r="G34" i="1"/>
  <c r="H34" i="1"/>
  <c r="I34" i="1"/>
  <c r="J34" i="1" s="1"/>
  <c r="K34" i="1"/>
  <c r="J35" i="1"/>
  <c r="J36" i="1"/>
  <c r="D38" i="1"/>
  <c r="D37" i="1" s="1"/>
  <c r="E38" i="1"/>
  <c r="E37" i="1" s="1"/>
  <c r="F38" i="1"/>
  <c r="F37" i="1" s="1"/>
  <c r="G38" i="1"/>
  <c r="G37" i="1" s="1"/>
  <c r="H38" i="1"/>
  <c r="J38" i="1" s="1"/>
  <c r="I38" i="1"/>
  <c r="I37" i="1" s="1"/>
  <c r="K38" i="1"/>
  <c r="K37" i="1" s="1"/>
  <c r="J39" i="1"/>
  <c r="D42" i="1"/>
  <c r="D41" i="1" s="1"/>
  <c r="D40" i="1" s="1"/>
  <c r="E42" i="1"/>
  <c r="E41" i="1" s="1"/>
  <c r="E40" i="1" s="1"/>
  <c r="F42" i="1"/>
  <c r="F41" i="1" s="1"/>
  <c r="F40" i="1" s="1"/>
  <c r="G42" i="1"/>
  <c r="G41" i="1" s="1"/>
  <c r="G40" i="1" s="1"/>
  <c r="H42" i="1"/>
  <c r="H41" i="1" s="1"/>
  <c r="I42" i="1"/>
  <c r="I41" i="1" s="1"/>
  <c r="I40" i="1" s="1"/>
  <c r="K42" i="1"/>
  <c r="K41" i="1" s="1"/>
  <c r="K40" i="1" s="1"/>
  <c r="J43" i="1"/>
  <c r="J44" i="1"/>
  <c r="D45" i="1"/>
  <c r="E45" i="1"/>
  <c r="F45" i="1"/>
  <c r="G45" i="1"/>
  <c r="H45" i="1"/>
  <c r="J45" i="1" s="1"/>
  <c r="I45" i="1"/>
  <c r="K45" i="1"/>
  <c r="J46" i="1"/>
  <c r="J47" i="1"/>
  <c r="D50" i="1"/>
  <c r="D49" i="1" s="1"/>
  <c r="D48" i="1" s="1"/>
  <c r="E50" i="1"/>
  <c r="E49" i="1" s="1"/>
  <c r="E48" i="1" s="1"/>
  <c r="F50" i="1"/>
  <c r="F49" i="1" s="1"/>
  <c r="F48" i="1" s="1"/>
  <c r="G50" i="1"/>
  <c r="G49" i="1" s="1"/>
  <c r="G48" i="1" s="1"/>
  <c r="H50" i="1"/>
  <c r="H49" i="1" s="1"/>
  <c r="I50" i="1"/>
  <c r="I49" i="1" s="1"/>
  <c r="I48" i="1" s="1"/>
  <c r="J50" i="1"/>
  <c r="K50" i="1"/>
  <c r="K49" i="1" s="1"/>
  <c r="K48" i="1" s="1"/>
  <c r="J51" i="1"/>
  <c r="J52" i="1"/>
  <c r="J53" i="1"/>
  <c r="J54" i="1"/>
  <c r="J55" i="1"/>
  <c r="I20" i="1" l="1"/>
  <c r="I12" i="1" s="1"/>
  <c r="K12" i="1"/>
  <c r="H48" i="1"/>
  <c r="J48" i="1" s="1"/>
  <c r="J49" i="1"/>
  <c r="G20" i="1"/>
  <c r="G12" i="1" s="1"/>
  <c r="H13" i="1"/>
  <c r="J14" i="1"/>
  <c r="F20" i="1"/>
  <c r="F12" i="1" s="1"/>
  <c r="E20" i="1"/>
  <c r="H40" i="1"/>
  <c r="J40" i="1" s="1"/>
  <c r="J41" i="1"/>
  <c r="D20" i="1"/>
  <c r="E12" i="1"/>
  <c r="D12" i="1"/>
  <c r="H37" i="1"/>
  <c r="J37" i="1" s="1"/>
  <c r="J18" i="1"/>
  <c r="H21" i="1"/>
  <c r="J30" i="1"/>
  <c r="J42" i="1"/>
  <c r="H12" i="1" l="1"/>
  <c r="J12" i="1" s="1"/>
  <c r="J13" i="1"/>
  <c r="J21" i="1"/>
  <c r="H20" i="1"/>
  <c r="J20" i="1" s="1"/>
</calcChain>
</file>

<file path=xl/sharedStrings.xml><?xml version="1.0" encoding="utf-8"?>
<sst xmlns="http://schemas.openxmlformats.org/spreadsheetml/2006/main" count="159" uniqueCount="158">
  <si>
    <t>ROMANIA</t>
  </si>
  <si>
    <t>JUDETUL VASLUI</t>
  </si>
  <si>
    <t>COMUNA PUSCASI</t>
  </si>
  <si>
    <t>Cod fiscal: 16404196</t>
  </si>
  <si>
    <t xml:space="preserve"> Anexa 13</t>
  </si>
  <si>
    <t>Cont de executie - Cheltuieli - Bugetul local</t>
  </si>
  <si>
    <t>Trimestrul: 1, Anul: 2018</t>
  </si>
  <si>
    <t>Denumirea indicatorilor</t>
  </si>
  <si>
    <t>A</t>
  </si>
  <si>
    <t>Cod indicator</t>
  </si>
  <si>
    <t>B</t>
  </si>
  <si>
    <t>Credite de angajament</t>
  </si>
  <si>
    <t>Credite bugetare</t>
  </si>
  <si>
    <t>initiale</t>
  </si>
  <si>
    <t>definitive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</si>
  <si>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</si>
  <si>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</si>
  <si>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</si>
  <si>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</si>
  <si>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</si>
  <si>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</si>
  <si>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</si>
  <si>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 (cod 50.02+59.02+64.02+69.02+79.02)</t>
  </si>
  <si>
    <t>49.02</t>
  </si>
  <si>
    <t>2</t>
  </si>
  <si>
    <t>Partea I-a SERVICII PUBLICE GENERALE   (cod 51.02+54.02+55.02+56.02)</t>
  </si>
  <si>
    <t>50.02</t>
  </si>
  <si>
    <t>3</t>
  </si>
  <si>
    <t>Autoritati publice si actiuni externe   (cod 51.02.01)</t>
  </si>
  <si>
    <t>51.02</t>
  </si>
  <si>
    <t>4</t>
  </si>
  <si>
    <t>Autoritati executive si legislative (cod 51.02.01.03)</t>
  </si>
  <si>
    <t>51.02.01</t>
  </si>
  <si>
    <t>5</t>
  </si>
  <si>
    <t>Autoritati executive</t>
  </si>
  <si>
    <t>51.02.01.03</t>
  </si>
  <si>
    <t>20</t>
  </si>
  <si>
    <t>Partea a II-a APARARE, ORDINE PUBLICA SI SIGURANTA NATIONALA (cod 60.02+61.02)</t>
  </si>
  <si>
    <t>59.02</t>
  </si>
  <si>
    <t>23</t>
  </si>
  <si>
    <t>Ordine publica si siguranta nationala (cod 61.02.03+61.02.05+61.02.50)</t>
  </si>
  <si>
    <t>61.02</t>
  </si>
  <si>
    <t>26</t>
  </si>
  <si>
    <t>Protectie civila si protectia contra incendiilor (protectie civila nonmilitara)</t>
  </si>
  <si>
    <t>61.02.05</t>
  </si>
  <si>
    <t>28</t>
  </si>
  <si>
    <t>Partea a III-a CHELTUIELI SOCIAL-CULTURALE (cod 65.02+66.02+67.02+68.02)</t>
  </si>
  <si>
    <t>64.02</t>
  </si>
  <si>
    <t>29</t>
  </si>
  <si>
    <t>Invatamant (cod 65.02.03 la 65.02.05+65.02.07+65.02.11+65.02.50)</t>
  </si>
  <si>
    <t>65.02</t>
  </si>
  <si>
    <t>30</t>
  </si>
  <si>
    <t>Invatamant prescolar si primar (cod 65.02.03.01+65.02.03.02)</t>
  </si>
  <si>
    <t>65.02.03</t>
  </si>
  <si>
    <t>31</t>
  </si>
  <si>
    <t>Invatamant prescolar</t>
  </si>
  <si>
    <t>65.02.03.01</t>
  </si>
  <si>
    <t>32</t>
  </si>
  <si>
    <t>Invatamant primar</t>
  </si>
  <si>
    <t>65.02.03.02</t>
  </si>
  <si>
    <t>33</t>
  </si>
  <si>
    <t>Invatamant secundar (cod 65.02.04.01 la  65.02.04.03)</t>
  </si>
  <si>
    <t>65.02.04</t>
  </si>
  <si>
    <t>34</t>
  </si>
  <si>
    <t xml:space="preserve">Invatamant secundar inferior   </t>
  </si>
  <si>
    <t>65.02.04.01</t>
  </si>
  <si>
    <t>46</t>
  </si>
  <si>
    <t>Sanatate (cod 66.02.06+66.02.08+66.02.50)</t>
  </si>
  <si>
    <t>66.02</t>
  </si>
  <si>
    <t>50</t>
  </si>
  <si>
    <t>Servicii de sanatate publica</t>
  </si>
  <si>
    <t>66.02.08</t>
  </si>
  <si>
    <t>53</t>
  </si>
  <si>
    <t>Cultura, recreere si religie (cod 67.02.03+67.02.05+67.02.06+67.02.50)</t>
  </si>
  <si>
    <t>67.02</t>
  </si>
  <si>
    <t>54</t>
  </si>
  <si>
    <t>Servicii culturale (cod 67.02.03.02 la 67.02.03.08+67.02.03.12+67.02.03.30)</t>
  </si>
  <si>
    <t>67.02.03</t>
  </si>
  <si>
    <t>60</t>
  </si>
  <si>
    <t>Camine culturale</t>
  </si>
  <si>
    <t>67.02.03.07</t>
  </si>
  <si>
    <t>62</t>
  </si>
  <si>
    <t>Consolidarea si restaurarea monumentelor istorice</t>
  </si>
  <si>
    <t>67.02.03.12</t>
  </si>
  <si>
    <t>63</t>
  </si>
  <si>
    <t>Alte servicii culturale</t>
  </si>
  <si>
    <t>67.02.03.30</t>
  </si>
  <si>
    <t>64</t>
  </si>
  <si>
    <t>Servicii recreative si sportive (cod 67.02.05.01 la 67.02.05.03)</t>
  </si>
  <si>
    <t>67.02.05</t>
  </si>
  <si>
    <t>65</t>
  </si>
  <si>
    <t>Sport</t>
  </si>
  <si>
    <t>67.02.05.01</t>
  </si>
  <si>
    <t>69</t>
  </si>
  <si>
    <t>Alte servicii in domeniile culturii, recreerii si religiei</t>
  </si>
  <si>
    <t>67.02.50</t>
  </si>
  <si>
    <t>70</t>
  </si>
  <si>
    <t>Asigurari si asistenta sociala (cod 68.02.04+68.02.05+68.02.06+68.02.10+68.02.11+68.02.12+68.02.15+68.02.50)</t>
  </si>
  <si>
    <t>68.02</t>
  </si>
  <si>
    <t>72</t>
  </si>
  <si>
    <t>Asistenta sociala in caz de boli si invaliditati (cod 68.02.05.02)</t>
  </si>
  <si>
    <t>68.02.05</t>
  </si>
  <si>
    <t>73</t>
  </si>
  <si>
    <t>Asistenta sociala  in  caz de invaliditate</t>
  </si>
  <si>
    <t>68.02.05.02</t>
  </si>
  <si>
    <t>83</t>
  </si>
  <si>
    <t>Partea a IV-a  SERVICII SI DEZVOLTARE PUBLICA, LOCUINTE, MEDIU SI APE (cod 70.02+74.02)</t>
  </si>
  <si>
    <t>69.02</t>
  </si>
  <si>
    <t>84</t>
  </si>
  <si>
    <t>Locuinte, servicii si dezvoltare publica (cod 70.02.03+70.02.05 la 70.02.07+70.02.50)</t>
  </si>
  <si>
    <t>70.02</t>
  </si>
  <si>
    <t>88</t>
  </si>
  <si>
    <t>Alimentare cu apa si amenajari hidrotehnice   (cod 70.02.05.01+70.02.05.02)</t>
  </si>
  <si>
    <t>70.02.05</t>
  </si>
  <si>
    <t>89</t>
  </si>
  <si>
    <t>Alimentare cu apa</t>
  </si>
  <si>
    <t>70.02.05.01</t>
  </si>
  <si>
    <t>91</t>
  </si>
  <si>
    <t>Iluminat public si electrificari rurale</t>
  </si>
  <si>
    <t>70.02.06</t>
  </si>
  <si>
    <t>94</t>
  </si>
  <si>
    <t>Protectia mediului   (cod 74.02.03+74.02.05+74.02.06+74.02.50)</t>
  </si>
  <si>
    <t>74.02</t>
  </si>
  <si>
    <t>99</t>
  </si>
  <si>
    <t>Canalizarea si tratarea apelor reziduale</t>
  </si>
  <si>
    <t>74.02.06</t>
  </si>
  <si>
    <t>100</t>
  </si>
  <si>
    <t>Alte servicii în domeniul protectiei mediului</t>
  </si>
  <si>
    <t>74.02.50</t>
  </si>
  <si>
    <t>101</t>
  </si>
  <si>
    <t>Partea a V-a ACTIUNI ECONOMICE   (cod 80.02+81.02+83.02+84.02+87.02)</t>
  </si>
  <si>
    <t>79.02</t>
  </si>
  <si>
    <t>118</t>
  </si>
  <si>
    <t>Transporturi   (cod 84.02.03+84.02.06+84.02.50)</t>
  </si>
  <si>
    <t>84.02</t>
  </si>
  <si>
    <t>119</t>
  </si>
  <si>
    <t>Transport rutier   (cod 84.02.03.01 la 84.02.03.03)</t>
  </si>
  <si>
    <t>84.02.03</t>
  </si>
  <si>
    <t>120</t>
  </si>
  <si>
    <t>Drumuri si poduri</t>
  </si>
  <si>
    <t>84.02.03.01</t>
  </si>
  <si>
    <t>134</t>
  </si>
  <si>
    <t>VII. REZERVE, EXCEDENT / DEFICIT</t>
  </si>
  <si>
    <t>96.02</t>
  </si>
  <si>
    <t>136</t>
  </si>
  <si>
    <t>EXCEDENT     98.02.96 + 98.02.97</t>
  </si>
  <si>
    <t>98.02</t>
  </si>
  <si>
    <t>137</t>
  </si>
  <si>
    <t xml:space="preserve">    Excedentul secţiunii de funcţionare</t>
  </si>
  <si>
    <t>98.02.96</t>
  </si>
  <si>
    <t>138</t>
  </si>
  <si>
    <t xml:space="preserve">    Excedentul secţiunii de dezvoltare</t>
  </si>
  <si>
    <t>98.02.97</t>
  </si>
  <si>
    <t>ORDONATOR DE CREDITE,</t>
  </si>
  <si>
    <t>IGNAT NICOLAE</t>
  </si>
  <si>
    <t>,</t>
  </si>
  <si>
    <t>CONTABIL SEF,</t>
  </si>
  <si>
    <t xml:space="preserve"> HUSTIU ADINA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</si>
</sst>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13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x14ac:dyDescent="0.25">
      <c r="A5" s="2" t="s">
        <v>4</v>
      </c>
      <c r="B5" s="2"/>
      <c r="C5" s="2"/>
      <c r="D5" s="2"/>
      <c r="E5" s="2"/>
      <c r="F5" s="2"/>
      <c r="G5" s="2"/>
      <c r="H5" s="2"/>
      <c r="I5" s="2"/>
      <c r="J5" s="2"/>
      <c r="K5" s="2"/>
    </row>
    <row r="6" spans="1:11" ht="69.95" customHeight="1" x14ac:dyDescent="0.25">
      <c r="A6" s="4" t="s">
        <v>5</v>
      </c>
      <c r="B6" s="4"/>
      <c r="C6" s="4"/>
      <c r="D6" s="4"/>
      <c r="E6" s="4"/>
      <c r="F6" s="4"/>
      <c r="G6" s="4"/>
      <c r="H6" s="4"/>
      <c r="I6" s="4"/>
      <c r="J6" s="4"/>
      <c r="K6" s="4"/>
    </row>
    <row r="7" spans="1:11" x14ac:dyDescent="0.25">
      <c r="A7" s="1" t="s">
        <v>6</v>
      </c>
      <c r="B7" s="1"/>
      <c r="C7" s="1"/>
      <c r="D7" s="1"/>
      <c r="E7" s="1"/>
      <c r="F7" s="1"/>
      <c r="G7" s="1"/>
      <c r="H7" s="1"/>
      <c r="I7" s="1"/>
      <c r="J7" s="1"/>
      <c r="K7" s="1"/>
    </row>
    <row r="8" spans="1:11" ht="15.75" thickBot="1" x14ac:dyDescent="0.3"/>
    <row r="9" spans="1:11" s="6" customFormat="1" ht="15.75" thickBot="1" x14ac:dyDescent="0.3">
      <c r="A9" s="5" t="s">
        <v>7</v>
      </c>
      <c r="B9" s="5"/>
      <c r="C9" s="5" t="s">
        <v>9</v>
      </c>
      <c r="D9" s="5" t="s">
        <v>11</v>
      </c>
      <c r="E9" s="5" t="s">
        <v>12</v>
      </c>
      <c r="F9" s="5"/>
      <c r="G9" s="5" t="s">
        <v>15</v>
      </c>
      <c r="H9" s="5" t="s">
        <v>16</v>
      </c>
      <c r="I9" s="5" t="s">
        <v>17</v>
      </c>
      <c r="J9" s="5" t="s">
        <v>18</v>
      </c>
      <c r="K9" s="5" t="s">
        <v>20</v>
      </c>
    </row>
    <row r="10" spans="1:11" s="6" customFormat="1" ht="21.75" thickBot="1" x14ac:dyDescent="0.3">
      <c r="A10" s="5"/>
      <c r="B10" s="5"/>
      <c r="C10" s="5"/>
      <c r="D10" s="5"/>
      <c r="E10" s="7" t="s">
        <v>13</v>
      </c>
      <c r="F10" s="7" t="s">
        <v>14</v>
      </c>
      <c r="G10" s="5"/>
      <c r="H10" s="5"/>
      <c r="I10" s="5"/>
      <c r="J10" s="5"/>
      <c r="K10" s="5"/>
    </row>
    <row r="11" spans="1:11" s="6" customFormat="1" ht="15.75" thickBot="1" x14ac:dyDescent="0.3">
      <c r="A11" s="5" t="s">
        <v>8</v>
      </c>
      <c r="B11" s="5"/>
      <c r="C11" s="7" t="s">
        <v>10</v>
      </c>
      <c r="D11" s="7">
        <v>1</v>
      </c>
      <c r="E11" s="7">
        <v>2</v>
      </c>
      <c r="F11" s="7">
        <v>3</v>
      </c>
      <c r="G11" s="7">
        <v>4</v>
      </c>
      <c r="H11" s="7">
        <v>5</v>
      </c>
      <c r="I11" s="7">
        <v>6</v>
      </c>
      <c r="J11" s="7" t="s">
        <v>19</v>
      </c>
      <c r="K11" s="7">
        <v>8</v>
      </c>
    </row>
    <row r="12" spans="1:11" s="6" customFormat="1" ht="22.5" x14ac:dyDescent="0.25">
      <c r="A12" s="10" t="s">
        <v>21</v>
      </c>
      <c r="B12" s="10" t="s">
        <v>22</v>
      </c>
      <c r="C12" s="10" t="s">
        <v>23</v>
      </c>
      <c r="D12" s="11">
        <f>D13+D17+D20+D40+D48</f>
        <v>4256047</v>
      </c>
      <c r="E12" s="11">
        <f>E13+E17+E20+E40+E48</f>
        <v>4256047</v>
      </c>
      <c r="F12" s="11">
        <f>F13+F17+F20+F40+F48</f>
        <v>1164750</v>
      </c>
      <c r="G12" s="11">
        <f>G13+G17+G20+G40+G48</f>
        <v>1163266</v>
      </c>
      <c r="H12" s="11">
        <f>H13+H17+H20+H40+H48</f>
        <v>1163266</v>
      </c>
      <c r="I12" s="11">
        <f>I13+I17+I20+I40+I48</f>
        <v>647438</v>
      </c>
      <c r="J12" s="11">
        <f>H12-I12</f>
        <v>515828</v>
      </c>
      <c r="K12" s="11">
        <f>K13+K17+K20+K40+K48</f>
        <v>3343303</v>
      </c>
    </row>
    <row r="13" spans="1:11" s="6" customFormat="1" ht="22.5" x14ac:dyDescent="0.25">
      <c r="A13" s="10" t="s">
        <v>24</v>
      </c>
      <c r="B13" s="10" t="s">
        <v>25</v>
      </c>
      <c r="C13" s="10" t="s">
        <v>26</v>
      </c>
      <c r="D13" s="11">
        <f>D14</f>
        <v>1414600</v>
      </c>
      <c r="E13" s="11">
        <f>E14</f>
        <v>1414600</v>
      </c>
      <c r="F13" s="11">
        <f>F14</f>
        <v>384000</v>
      </c>
      <c r="G13" s="11">
        <f>G14</f>
        <v>382993</v>
      </c>
      <c r="H13" s="11">
        <f>H14</f>
        <v>382993</v>
      </c>
      <c r="I13" s="11">
        <f>I14</f>
        <v>274851</v>
      </c>
      <c r="J13" s="11">
        <f>H13-I13</f>
        <v>108142</v>
      </c>
      <c r="K13" s="11">
        <f>K14</f>
        <v>282857</v>
      </c>
    </row>
    <row r="14" spans="1:11" s="6" customFormat="1" ht="22.5" x14ac:dyDescent="0.25">
      <c r="A14" s="10" t="s">
        <v>27</v>
      </c>
      <c r="B14" s="10" t="s">
        <v>28</v>
      </c>
      <c r="C14" s="10" t="s">
        <v>29</v>
      </c>
      <c r="D14" s="11">
        <f>D15</f>
        <v>1414600</v>
      </c>
      <c r="E14" s="11">
        <f>E15</f>
        <v>1414600</v>
      </c>
      <c r="F14" s="11">
        <f>F15</f>
        <v>384000</v>
      </c>
      <c r="G14" s="11">
        <f>G15</f>
        <v>382993</v>
      </c>
      <c r="H14" s="11">
        <f>H15</f>
        <v>382993</v>
      </c>
      <c r="I14" s="11">
        <f>I15</f>
        <v>274851</v>
      </c>
      <c r="J14" s="11">
        <f>H14-I14</f>
        <v>108142</v>
      </c>
      <c r="K14" s="11">
        <f>K15</f>
        <v>282857</v>
      </c>
    </row>
    <row r="15" spans="1:11" s="6" customFormat="1" ht="22.5" x14ac:dyDescent="0.25">
      <c r="A15" s="10" t="s">
        <v>30</v>
      </c>
      <c r="B15" s="10" t="s">
        <v>31</v>
      </c>
      <c r="C15" s="10" t="s">
        <v>32</v>
      </c>
      <c r="D15" s="11">
        <f>D16</f>
        <v>1414600</v>
      </c>
      <c r="E15" s="11">
        <f>E16</f>
        <v>1414600</v>
      </c>
      <c r="F15" s="11">
        <f>F16</f>
        <v>384000</v>
      </c>
      <c r="G15" s="11">
        <f>G16</f>
        <v>382993</v>
      </c>
      <c r="H15" s="11">
        <f>H16</f>
        <v>382993</v>
      </c>
      <c r="I15" s="11">
        <f>I16</f>
        <v>274851</v>
      </c>
      <c r="J15" s="11">
        <f>H15-I15</f>
        <v>108142</v>
      </c>
      <c r="K15" s="11">
        <f>K16</f>
        <v>282857</v>
      </c>
    </row>
    <row r="16" spans="1:11" s="6" customFormat="1" x14ac:dyDescent="0.25">
      <c r="A16" s="10" t="s">
        <v>33</v>
      </c>
      <c r="B16" s="10" t="s">
        <v>34</v>
      </c>
      <c r="C16" s="10" t="s">
        <v>35</v>
      </c>
      <c r="D16" s="11">
        <v>1414600</v>
      </c>
      <c r="E16" s="11">
        <v>1414600</v>
      </c>
      <c r="F16" s="11">
        <v>384000</v>
      </c>
      <c r="G16" s="11">
        <v>382993</v>
      </c>
      <c r="H16" s="11">
        <v>382993</v>
      </c>
      <c r="I16" s="11">
        <v>274851</v>
      </c>
      <c r="J16" s="11">
        <f>H16-I16</f>
        <v>108142</v>
      </c>
      <c r="K16" s="11">
        <v>282857</v>
      </c>
    </row>
    <row r="17" spans="1:11" s="6" customFormat="1" ht="22.5" x14ac:dyDescent="0.25">
      <c r="A17" s="10" t="s">
        <v>36</v>
      </c>
      <c r="B17" s="10" t="s">
        <v>37</v>
      </c>
      <c r="C17" s="10" t="s">
        <v>38</v>
      </c>
      <c r="D17" s="11">
        <f>+D18</f>
        <v>58000</v>
      </c>
      <c r="E17" s="11">
        <f>+E18</f>
        <v>58000</v>
      </c>
      <c r="F17" s="11">
        <f>+F18</f>
        <v>16000</v>
      </c>
      <c r="G17" s="11">
        <f>+G18</f>
        <v>16000</v>
      </c>
      <c r="H17" s="11">
        <f>+H18</f>
        <v>16000</v>
      </c>
      <c r="I17" s="11">
        <f>+I18</f>
        <v>13071</v>
      </c>
      <c r="J17" s="11">
        <f>H17-I17</f>
        <v>2929</v>
      </c>
      <c r="K17" s="11">
        <f>+K18</f>
        <v>13455</v>
      </c>
    </row>
    <row r="18" spans="1:11" s="6" customFormat="1" ht="22.5" x14ac:dyDescent="0.25">
      <c r="A18" s="10" t="s">
        <v>39</v>
      </c>
      <c r="B18" s="10" t="s">
        <v>40</v>
      </c>
      <c r="C18" s="10" t="s">
        <v>41</v>
      </c>
      <c r="D18" s="11">
        <f>+D19</f>
        <v>58000</v>
      </c>
      <c r="E18" s="11">
        <f>+E19</f>
        <v>58000</v>
      </c>
      <c r="F18" s="11">
        <f>+F19</f>
        <v>16000</v>
      </c>
      <c r="G18" s="11">
        <f>+G19</f>
        <v>16000</v>
      </c>
      <c r="H18" s="11">
        <f>+H19</f>
        <v>16000</v>
      </c>
      <c r="I18" s="11">
        <f>+I19</f>
        <v>13071</v>
      </c>
      <c r="J18" s="11">
        <f>H18-I18</f>
        <v>2929</v>
      </c>
      <c r="K18" s="11">
        <f>+K19</f>
        <v>13455</v>
      </c>
    </row>
    <row r="19" spans="1:11" s="6" customFormat="1" ht="22.5" x14ac:dyDescent="0.25">
      <c r="A19" s="10" t="s">
        <v>42</v>
      </c>
      <c r="B19" s="10" t="s">
        <v>43</v>
      </c>
      <c r="C19" s="10" t="s">
        <v>44</v>
      </c>
      <c r="D19" s="11">
        <v>58000</v>
      </c>
      <c r="E19" s="11">
        <v>58000</v>
      </c>
      <c r="F19" s="11">
        <v>16000</v>
      </c>
      <c r="G19" s="11">
        <v>16000</v>
      </c>
      <c r="H19" s="11">
        <v>16000</v>
      </c>
      <c r="I19" s="11">
        <v>13071</v>
      </c>
      <c r="J19" s="11">
        <f>H19-I19</f>
        <v>2929</v>
      </c>
      <c r="K19" s="11">
        <v>13455</v>
      </c>
    </row>
    <row r="20" spans="1:11" s="6" customFormat="1" ht="22.5" x14ac:dyDescent="0.25">
      <c r="A20" s="10" t="s">
        <v>45</v>
      </c>
      <c r="B20" s="10" t="s">
        <v>46</v>
      </c>
      <c r="C20" s="10" t="s">
        <v>47</v>
      </c>
      <c r="D20" s="11">
        <f>D21+D27+D29+D37</f>
        <v>1327564</v>
      </c>
      <c r="E20" s="11">
        <f>E21+E27+E29+E37</f>
        <v>1327564</v>
      </c>
      <c r="F20" s="11">
        <f>F21+F27+F29+F37</f>
        <v>429750</v>
      </c>
      <c r="G20" s="11">
        <f>G21+G27+G29+G37</f>
        <v>429273</v>
      </c>
      <c r="H20" s="11">
        <f>H21+H27+H29+H37</f>
        <v>429273</v>
      </c>
      <c r="I20" s="11">
        <f>I21+I27+I29+I37</f>
        <v>227679</v>
      </c>
      <c r="J20" s="11">
        <f>H20-I20</f>
        <v>201594</v>
      </c>
      <c r="K20" s="11">
        <f>K21+K27+K29+K37</f>
        <v>232170</v>
      </c>
    </row>
    <row r="21" spans="1:11" s="6" customFormat="1" ht="22.5" x14ac:dyDescent="0.25">
      <c r="A21" s="10" t="s">
        <v>48</v>
      </c>
      <c r="B21" s="10" t="s">
        <v>49</v>
      </c>
      <c r="C21" s="10" t="s">
        <v>50</v>
      </c>
      <c r="D21" s="11">
        <f>D22+D25</f>
        <v>227000</v>
      </c>
      <c r="E21" s="11">
        <f>E22+E25</f>
        <v>227000</v>
      </c>
      <c r="F21" s="11">
        <f>F22+F25</f>
        <v>86000</v>
      </c>
      <c r="G21" s="11">
        <f>G22+G25</f>
        <v>85523</v>
      </c>
      <c r="H21" s="11">
        <f>H22+H25</f>
        <v>85523</v>
      </c>
      <c r="I21" s="11">
        <f>I22+I25</f>
        <v>35102</v>
      </c>
      <c r="J21" s="11">
        <f>H21-I21</f>
        <v>50421</v>
      </c>
      <c r="K21" s="11">
        <f>K22+K25</f>
        <v>30620</v>
      </c>
    </row>
    <row r="22" spans="1:11" s="6" customFormat="1" ht="22.5" x14ac:dyDescent="0.25">
      <c r="A22" s="10" t="s">
        <v>51</v>
      </c>
      <c r="B22" s="10" t="s">
        <v>52</v>
      </c>
      <c r="C22" s="10" t="s">
        <v>53</v>
      </c>
      <c r="D22" s="11">
        <f>D23+D24</f>
        <v>91000</v>
      </c>
      <c r="E22" s="11">
        <f>E23+E24</f>
        <v>91000</v>
      </c>
      <c r="F22" s="11">
        <f>F23+F24</f>
        <v>39500</v>
      </c>
      <c r="G22" s="11">
        <f>G23+G24</f>
        <v>39023</v>
      </c>
      <c r="H22" s="11">
        <f>H23+H24</f>
        <v>39023</v>
      </c>
      <c r="I22" s="11">
        <f>I23+I24</f>
        <v>25635</v>
      </c>
      <c r="J22" s="11">
        <f>H22-I22</f>
        <v>13388</v>
      </c>
      <c r="K22" s="11">
        <f>K23+K24</f>
        <v>12776</v>
      </c>
    </row>
    <row r="23" spans="1:11" s="6" customFormat="1" x14ac:dyDescent="0.25">
      <c r="A23" s="10" t="s">
        <v>54</v>
      </c>
      <c r="B23" s="10" t="s">
        <v>55</v>
      </c>
      <c r="C23" s="10" t="s">
        <v>56</v>
      </c>
      <c r="D23" s="11">
        <v>39000</v>
      </c>
      <c r="E23" s="11">
        <v>39000</v>
      </c>
      <c r="F23" s="11">
        <v>20000</v>
      </c>
      <c r="G23" s="11">
        <v>19523</v>
      </c>
      <c r="H23" s="11">
        <v>19523</v>
      </c>
      <c r="I23" s="11">
        <v>15023</v>
      </c>
      <c r="J23" s="11">
        <f>H23-I23</f>
        <v>4500</v>
      </c>
      <c r="K23" s="11">
        <v>2164</v>
      </c>
    </row>
    <row r="24" spans="1:11" s="6" customFormat="1" x14ac:dyDescent="0.25">
      <c r="A24" s="10" t="s">
        <v>57</v>
      </c>
      <c r="B24" s="10" t="s">
        <v>58</v>
      </c>
      <c r="C24" s="10" t="s">
        <v>59</v>
      </c>
      <c r="D24" s="11">
        <v>52000</v>
      </c>
      <c r="E24" s="11">
        <v>52000</v>
      </c>
      <c r="F24" s="11">
        <v>19500</v>
      </c>
      <c r="G24" s="11">
        <v>19500</v>
      </c>
      <c r="H24" s="11">
        <v>19500</v>
      </c>
      <c r="I24" s="11">
        <v>10612</v>
      </c>
      <c r="J24" s="11">
        <f>H24-I24</f>
        <v>8888</v>
      </c>
      <c r="K24" s="11">
        <v>10612</v>
      </c>
    </row>
    <row r="25" spans="1:11" s="6" customFormat="1" ht="22.5" x14ac:dyDescent="0.25">
      <c r="A25" s="10" t="s">
        <v>60</v>
      </c>
      <c r="B25" s="10" t="s">
        <v>61</v>
      </c>
      <c r="C25" s="10" t="s">
        <v>62</v>
      </c>
      <c r="D25" s="11">
        <f>D26</f>
        <v>136000</v>
      </c>
      <c r="E25" s="11">
        <f>E26</f>
        <v>136000</v>
      </c>
      <c r="F25" s="11">
        <f>F26</f>
        <v>46500</v>
      </c>
      <c r="G25" s="11">
        <f>G26</f>
        <v>46500</v>
      </c>
      <c r="H25" s="11">
        <f>H26</f>
        <v>46500</v>
      </c>
      <c r="I25" s="11">
        <f>I26</f>
        <v>9467</v>
      </c>
      <c r="J25" s="11">
        <f>H25-I25</f>
        <v>37033</v>
      </c>
      <c r="K25" s="11">
        <f>K26</f>
        <v>17844</v>
      </c>
    </row>
    <row r="26" spans="1:11" s="6" customFormat="1" x14ac:dyDescent="0.25">
      <c r="A26" s="10" t="s">
        <v>63</v>
      </c>
      <c r="B26" s="10" t="s">
        <v>64</v>
      </c>
      <c r="C26" s="10" t="s">
        <v>65</v>
      </c>
      <c r="D26" s="11">
        <v>136000</v>
      </c>
      <c r="E26" s="11">
        <v>136000</v>
      </c>
      <c r="F26" s="11">
        <v>46500</v>
      </c>
      <c r="G26" s="11">
        <v>46500</v>
      </c>
      <c r="H26" s="11">
        <v>46500</v>
      </c>
      <c r="I26" s="11">
        <v>9467</v>
      </c>
      <c r="J26" s="11">
        <f>H26-I26</f>
        <v>37033</v>
      </c>
      <c r="K26" s="11">
        <v>17844</v>
      </c>
    </row>
    <row r="27" spans="1:11" s="6" customFormat="1" x14ac:dyDescent="0.25">
      <c r="A27" s="10" t="s">
        <v>66</v>
      </c>
      <c r="B27" s="10" t="s">
        <v>67</v>
      </c>
      <c r="C27" s="10" t="s">
        <v>68</v>
      </c>
      <c r="D27" s="11">
        <f>+D28</f>
        <v>89000</v>
      </c>
      <c r="E27" s="11">
        <f>+E28</f>
        <v>89000</v>
      </c>
      <c r="F27" s="11">
        <f>+F28</f>
        <v>22000</v>
      </c>
      <c r="G27" s="11">
        <f>+G28</f>
        <v>22000</v>
      </c>
      <c r="H27" s="11">
        <f>+H28</f>
        <v>22000</v>
      </c>
      <c r="I27" s="11">
        <f>+I28</f>
        <v>16504</v>
      </c>
      <c r="J27" s="11">
        <f>H27-I27</f>
        <v>5496</v>
      </c>
      <c r="K27" s="11">
        <f>+K28</f>
        <v>18729</v>
      </c>
    </row>
    <row r="28" spans="1:11" s="6" customFormat="1" x14ac:dyDescent="0.25">
      <c r="A28" s="10" t="s">
        <v>69</v>
      </c>
      <c r="B28" s="10" t="s">
        <v>70</v>
      </c>
      <c r="C28" s="10" t="s">
        <v>71</v>
      </c>
      <c r="D28" s="11">
        <v>89000</v>
      </c>
      <c r="E28" s="11">
        <v>89000</v>
      </c>
      <c r="F28" s="11">
        <v>22000</v>
      </c>
      <c r="G28" s="11">
        <v>22000</v>
      </c>
      <c r="H28" s="11">
        <v>22000</v>
      </c>
      <c r="I28" s="11">
        <v>16504</v>
      </c>
      <c r="J28" s="11">
        <f>H28-I28</f>
        <v>5496</v>
      </c>
      <c r="K28" s="11">
        <v>18729</v>
      </c>
    </row>
    <row r="29" spans="1:11" s="6" customFormat="1" ht="22.5" x14ac:dyDescent="0.25">
      <c r="A29" s="10" t="s">
        <v>72</v>
      </c>
      <c r="B29" s="10" t="s">
        <v>73</v>
      </c>
      <c r="C29" s="10" t="s">
        <v>74</v>
      </c>
      <c r="D29" s="11">
        <f>D30+D34+D36</f>
        <v>137000</v>
      </c>
      <c r="E29" s="11">
        <f>E30+E34+E36</f>
        <v>137000</v>
      </c>
      <c r="F29" s="11">
        <f>F30+F34+F36</f>
        <v>49000</v>
      </c>
      <c r="G29" s="11">
        <f>G30+G34+G36</f>
        <v>49000</v>
      </c>
      <c r="H29" s="11">
        <f>H30+H34+H36</f>
        <v>49000</v>
      </c>
      <c r="I29" s="11">
        <f>I30+I34+I36</f>
        <v>3742</v>
      </c>
      <c r="J29" s="11">
        <f>H29-I29</f>
        <v>45258</v>
      </c>
      <c r="K29" s="11">
        <f>K30+K34+K36</f>
        <v>8324</v>
      </c>
    </row>
    <row r="30" spans="1:11" s="6" customFormat="1" ht="22.5" x14ac:dyDescent="0.25">
      <c r="A30" s="10" t="s">
        <v>75</v>
      </c>
      <c r="B30" s="10" t="s">
        <v>76</v>
      </c>
      <c r="C30" s="10" t="s">
        <v>77</v>
      </c>
      <c r="D30" s="11">
        <f>+D31+D32+D33</f>
        <v>30000</v>
      </c>
      <c r="E30" s="11">
        <f>+E31+E32+E33</f>
        <v>30000</v>
      </c>
      <c r="F30" s="11">
        <f>+F31+F32+F33</f>
        <v>9000</v>
      </c>
      <c r="G30" s="11">
        <f>+G31+G32+G33</f>
        <v>9000</v>
      </c>
      <c r="H30" s="11">
        <f>+H31+H32+H33</f>
        <v>9000</v>
      </c>
      <c r="I30" s="11">
        <f>+I31+I32+I33</f>
        <v>0</v>
      </c>
      <c r="J30" s="11">
        <f>H30-I30</f>
        <v>9000</v>
      </c>
      <c r="K30" s="11">
        <f>+K31+K32+K33</f>
        <v>4582</v>
      </c>
    </row>
    <row r="31" spans="1:11" s="6" customFormat="1" x14ac:dyDescent="0.25">
      <c r="A31" s="10" t="s">
        <v>78</v>
      </c>
      <c r="B31" s="10" t="s">
        <v>79</v>
      </c>
      <c r="C31" s="10" t="s">
        <v>80</v>
      </c>
      <c r="D31" s="11">
        <v>10000</v>
      </c>
      <c r="E31" s="11">
        <v>10000</v>
      </c>
      <c r="F31" s="11">
        <v>3000</v>
      </c>
      <c r="G31" s="11">
        <v>3000</v>
      </c>
      <c r="H31" s="11">
        <v>3000</v>
      </c>
      <c r="I31" s="11">
        <v>0</v>
      </c>
      <c r="J31" s="11">
        <f>H31-I31</f>
        <v>3000</v>
      </c>
      <c r="K31" s="11">
        <v>4535</v>
      </c>
    </row>
    <row r="32" spans="1:11" s="6" customFormat="1" ht="22.5" x14ac:dyDescent="0.25">
      <c r="A32" s="10" t="s">
        <v>81</v>
      </c>
      <c r="B32" s="10" t="s">
        <v>82</v>
      </c>
      <c r="C32" s="10" t="s">
        <v>83</v>
      </c>
      <c r="D32" s="11">
        <v>0</v>
      </c>
      <c r="E32" s="11">
        <v>0</v>
      </c>
      <c r="F32" s="11">
        <v>0</v>
      </c>
      <c r="G32" s="11">
        <v>0</v>
      </c>
      <c r="H32" s="11">
        <v>0</v>
      </c>
      <c r="I32" s="11">
        <v>0</v>
      </c>
      <c r="J32" s="11">
        <f>H32-I32</f>
        <v>0</v>
      </c>
      <c r="K32" s="11">
        <v>47</v>
      </c>
    </row>
    <row r="33" spans="1:11" s="6" customFormat="1" x14ac:dyDescent="0.25">
      <c r="A33" s="10" t="s">
        <v>84</v>
      </c>
      <c r="B33" s="10" t="s">
        <v>85</v>
      </c>
      <c r="C33" s="10" t="s">
        <v>86</v>
      </c>
      <c r="D33" s="11">
        <v>20000</v>
      </c>
      <c r="E33" s="11">
        <v>20000</v>
      </c>
      <c r="F33" s="11">
        <v>6000</v>
      </c>
      <c r="G33" s="11">
        <v>6000</v>
      </c>
      <c r="H33" s="11">
        <v>6000</v>
      </c>
      <c r="I33" s="11">
        <v>0</v>
      </c>
      <c r="J33" s="11">
        <f>H33-I33</f>
        <v>6000</v>
      </c>
      <c r="K33" s="11">
        <v>0</v>
      </c>
    </row>
    <row r="34" spans="1:11" s="6" customFormat="1" ht="22.5" x14ac:dyDescent="0.25">
      <c r="A34" s="10" t="s">
        <v>87</v>
      </c>
      <c r="B34" s="10" t="s">
        <v>88</v>
      </c>
      <c r="C34" s="10" t="s">
        <v>89</v>
      </c>
      <c r="D34" s="11">
        <f>D35</f>
        <v>15000</v>
      </c>
      <c r="E34" s="11">
        <f>E35</f>
        <v>15000</v>
      </c>
      <c r="F34" s="11">
        <f>F35</f>
        <v>5000</v>
      </c>
      <c r="G34" s="11">
        <f>G35</f>
        <v>5000</v>
      </c>
      <c r="H34" s="11">
        <f>H35</f>
        <v>5000</v>
      </c>
      <c r="I34" s="11">
        <f>I35</f>
        <v>3742</v>
      </c>
      <c r="J34" s="11">
        <f>H34-I34</f>
        <v>1258</v>
      </c>
      <c r="K34" s="11">
        <f>K35</f>
        <v>3742</v>
      </c>
    </row>
    <row r="35" spans="1:11" s="6" customFormat="1" x14ac:dyDescent="0.25">
      <c r="A35" s="10" t="s">
        <v>90</v>
      </c>
      <c r="B35" s="10" t="s">
        <v>91</v>
      </c>
      <c r="C35" s="10" t="s">
        <v>92</v>
      </c>
      <c r="D35" s="11">
        <v>15000</v>
      </c>
      <c r="E35" s="11">
        <v>15000</v>
      </c>
      <c r="F35" s="11">
        <v>5000</v>
      </c>
      <c r="G35" s="11">
        <v>5000</v>
      </c>
      <c r="H35" s="11">
        <v>5000</v>
      </c>
      <c r="I35" s="11">
        <v>3742</v>
      </c>
      <c r="J35" s="11">
        <f>H35-I35</f>
        <v>1258</v>
      </c>
      <c r="K35" s="11">
        <v>3742</v>
      </c>
    </row>
    <row r="36" spans="1:11" s="6" customFormat="1" ht="22.5" x14ac:dyDescent="0.25">
      <c r="A36" s="10" t="s">
        <v>93</v>
      </c>
      <c r="B36" s="10" t="s">
        <v>94</v>
      </c>
      <c r="C36" s="10" t="s">
        <v>95</v>
      </c>
      <c r="D36" s="11">
        <v>92000</v>
      </c>
      <c r="E36" s="11">
        <v>92000</v>
      </c>
      <c r="F36" s="11">
        <v>35000</v>
      </c>
      <c r="G36" s="11">
        <v>35000</v>
      </c>
      <c r="H36" s="11">
        <v>35000</v>
      </c>
      <c r="I36" s="11">
        <v>0</v>
      </c>
      <c r="J36" s="11">
        <f>H36-I36</f>
        <v>35000</v>
      </c>
      <c r="K36" s="11">
        <v>0</v>
      </c>
    </row>
    <row r="37" spans="1:11" s="6" customFormat="1" ht="33" x14ac:dyDescent="0.25">
      <c r="A37" s="10" t="s">
        <v>96</v>
      </c>
      <c r="B37" s="10" t="s">
        <v>97</v>
      </c>
      <c r="C37" s="10" t="s">
        <v>98</v>
      </c>
      <c r="D37" s="11">
        <f>+D38</f>
        <v>874564</v>
      </c>
      <c r="E37" s="11">
        <f>+E38</f>
        <v>874564</v>
      </c>
      <c r="F37" s="11">
        <f>+F38</f>
        <v>272750</v>
      </c>
      <c r="G37" s="11">
        <f>+G38</f>
        <v>272750</v>
      </c>
      <c r="H37" s="11">
        <f>+H38</f>
        <v>272750</v>
      </c>
      <c r="I37" s="11">
        <f>+I38</f>
        <v>172331</v>
      </c>
      <c r="J37" s="11">
        <f>H37-I37</f>
        <v>100419</v>
      </c>
      <c r="K37" s="11">
        <f>+K38</f>
        <v>174497</v>
      </c>
    </row>
    <row r="38" spans="1:11" s="6" customFormat="1" ht="22.5" x14ac:dyDescent="0.25">
      <c r="A38" s="10" t="s">
        <v>99</v>
      </c>
      <c r="B38" s="10" t="s">
        <v>100</v>
      </c>
      <c r="C38" s="10" t="s">
        <v>101</v>
      </c>
      <c r="D38" s="11">
        <f>D39</f>
        <v>874564</v>
      </c>
      <c r="E38" s="11">
        <f>E39</f>
        <v>874564</v>
      </c>
      <c r="F38" s="11">
        <f>F39</f>
        <v>272750</v>
      </c>
      <c r="G38" s="11">
        <f>G39</f>
        <v>272750</v>
      </c>
      <c r="H38" s="11">
        <f>H39</f>
        <v>272750</v>
      </c>
      <c r="I38" s="11">
        <f>I39</f>
        <v>172331</v>
      </c>
      <c r="J38" s="11">
        <f>H38-I38</f>
        <v>100419</v>
      </c>
      <c r="K38" s="11">
        <f>K39</f>
        <v>174497</v>
      </c>
    </row>
    <row r="39" spans="1:11" s="6" customFormat="1" x14ac:dyDescent="0.25">
      <c r="A39" s="10" t="s">
        <v>102</v>
      </c>
      <c r="B39" s="10" t="s">
        <v>103</v>
      </c>
      <c r="C39" s="10" t="s">
        <v>104</v>
      </c>
      <c r="D39" s="11">
        <v>874564</v>
      </c>
      <c r="E39" s="11">
        <v>874564</v>
      </c>
      <c r="F39" s="11">
        <v>272750</v>
      </c>
      <c r="G39" s="11">
        <v>272750</v>
      </c>
      <c r="H39" s="11">
        <v>272750</v>
      </c>
      <c r="I39" s="11">
        <v>172331</v>
      </c>
      <c r="J39" s="11">
        <f>H39-I39</f>
        <v>100419</v>
      </c>
      <c r="K39" s="11">
        <v>174497</v>
      </c>
    </row>
    <row r="40" spans="1:11" s="6" customFormat="1" ht="33" x14ac:dyDescent="0.25">
      <c r="A40" s="10" t="s">
        <v>105</v>
      </c>
      <c r="B40" s="10" t="s">
        <v>106</v>
      </c>
      <c r="C40" s="10" t="s">
        <v>107</v>
      </c>
      <c r="D40" s="11">
        <f>D41+D45</f>
        <v>487400</v>
      </c>
      <c r="E40" s="11">
        <f>E41+E45</f>
        <v>487400</v>
      </c>
      <c r="F40" s="11">
        <f>F41+F45</f>
        <v>125000</v>
      </c>
      <c r="G40" s="11">
        <f>G41+G45</f>
        <v>125000</v>
      </c>
      <c r="H40" s="11">
        <f>H41+H45</f>
        <v>125000</v>
      </c>
      <c r="I40" s="11">
        <f>I41+I45</f>
        <v>40505</v>
      </c>
      <c r="J40" s="11">
        <f>H40-I40</f>
        <v>84495</v>
      </c>
      <c r="K40" s="11">
        <f>K41+K45</f>
        <v>2766152</v>
      </c>
    </row>
    <row r="41" spans="1:11" s="6" customFormat="1" ht="22.5" x14ac:dyDescent="0.25">
      <c r="A41" s="10" t="s">
        <v>108</v>
      </c>
      <c r="B41" s="10" t="s">
        <v>109</v>
      </c>
      <c r="C41" s="10" t="s">
        <v>110</v>
      </c>
      <c r="D41" s="11">
        <f>+D42+D44</f>
        <v>437400</v>
      </c>
      <c r="E41" s="11">
        <f>+E42+E44</f>
        <v>437400</v>
      </c>
      <c r="F41" s="11">
        <f>+F42+F44</f>
        <v>95000</v>
      </c>
      <c r="G41" s="11">
        <f>+G42+G44</f>
        <v>95000</v>
      </c>
      <c r="H41" s="11">
        <f>+H42+H44</f>
        <v>95000</v>
      </c>
      <c r="I41" s="11">
        <f>+I42+I44</f>
        <v>40505</v>
      </c>
      <c r="J41" s="11">
        <f>H41-I41</f>
        <v>54495</v>
      </c>
      <c r="K41" s="11">
        <f>+K42+K44</f>
        <v>37732</v>
      </c>
    </row>
    <row r="42" spans="1:11" s="6" customFormat="1" ht="22.5" x14ac:dyDescent="0.25">
      <c r="A42" s="10" t="s">
        <v>111</v>
      </c>
      <c r="B42" s="10" t="s">
        <v>112</v>
      </c>
      <c r="C42" s="10" t="s">
        <v>113</v>
      </c>
      <c r="D42" s="11">
        <f>D43</f>
        <v>347400</v>
      </c>
      <c r="E42" s="11">
        <f>E43</f>
        <v>347400</v>
      </c>
      <c r="F42" s="11">
        <f>F43</f>
        <v>69000</v>
      </c>
      <c r="G42" s="11">
        <f>G43</f>
        <v>69000</v>
      </c>
      <c r="H42" s="11">
        <f>H43</f>
        <v>69000</v>
      </c>
      <c r="I42" s="11">
        <f>I43</f>
        <v>14852</v>
      </c>
      <c r="J42" s="11">
        <f>H42-I42</f>
        <v>54148</v>
      </c>
      <c r="K42" s="11">
        <f>K43</f>
        <v>12079</v>
      </c>
    </row>
    <row r="43" spans="1:11" s="6" customFormat="1" x14ac:dyDescent="0.25">
      <c r="A43" s="10" t="s">
        <v>114</v>
      </c>
      <c r="B43" s="10" t="s">
        <v>115</v>
      </c>
      <c r="C43" s="10" t="s">
        <v>116</v>
      </c>
      <c r="D43" s="11">
        <v>347400</v>
      </c>
      <c r="E43" s="11">
        <v>347400</v>
      </c>
      <c r="F43" s="11">
        <v>69000</v>
      </c>
      <c r="G43" s="11">
        <v>69000</v>
      </c>
      <c r="H43" s="11">
        <v>69000</v>
      </c>
      <c r="I43" s="11">
        <v>14852</v>
      </c>
      <c r="J43" s="11">
        <f>H43-I43</f>
        <v>54148</v>
      </c>
      <c r="K43" s="11">
        <v>12079</v>
      </c>
    </row>
    <row r="44" spans="1:11" s="6" customFormat="1" x14ac:dyDescent="0.25">
      <c r="A44" s="10" t="s">
        <v>117</v>
      </c>
      <c r="B44" s="10" t="s">
        <v>118</v>
      </c>
      <c r="C44" s="10" t="s">
        <v>119</v>
      </c>
      <c r="D44" s="11">
        <v>90000</v>
      </c>
      <c r="E44" s="11">
        <v>90000</v>
      </c>
      <c r="F44" s="11">
        <v>26000</v>
      </c>
      <c r="G44" s="11">
        <v>26000</v>
      </c>
      <c r="H44" s="11">
        <v>26000</v>
      </c>
      <c r="I44" s="11">
        <v>25653</v>
      </c>
      <c r="J44" s="11">
        <f>H44-I44</f>
        <v>347</v>
      </c>
      <c r="K44" s="11">
        <v>25653</v>
      </c>
    </row>
    <row r="45" spans="1:11" s="6" customFormat="1" ht="22.5" x14ac:dyDescent="0.25">
      <c r="A45" s="10" t="s">
        <v>120</v>
      </c>
      <c r="B45" s="10" t="s">
        <v>121</v>
      </c>
      <c r="C45" s="10" t="s">
        <v>122</v>
      </c>
      <c r="D45" s="11">
        <f>+D46+D47</f>
        <v>50000</v>
      </c>
      <c r="E45" s="11">
        <f>+E46+E47</f>
        <v>50000</v>
      </c>
      <c r="F45" s="11">
        <f>+F46+F47</f>
        <v>30000</v>
      </c>
      <c r="G45" s="11">
        <f>+G46+G47</f>
        <v>30000</v>
      </c>
      <c r="H45" s="11">
        <f>+H46+H47</f>
        <v>30000</v>
      </c>
      <c r="I45" s="11">
        <f>+I46+I47</f>
        <v>0</v>
      </c>
      <c r="J45" s="11">
        <f>H45-I45</f>
        <v>30000</v>
      </c>
      <c r="K45" s="11">
        <f>+K46+K47</f>
        <v>2728420</v>
      </c>
    </row>
    <row r="46" spans="1:11" s="6" customFormat="1" x14ac:dyDescent="0.25">
      <c r="A46" s="10" t="s">
        <v>123</v>
      </c>
      <c r="B46" s="10" t="s">
        <v>124</v>
      </c>
      <c r="C46" s="10" t="s">
        <v>125</v>
      </c>
      <c r="D46" s="11">
        <v>0</v>
      </c>
      <c r="E46" s="11">
        <v>0</v>
      </c>
      <c r="F46" s="11">
        <v>0</v>
      </c>
      <c r="G46" s="11">
        <v>0</v>
      </c>
      <c r="H46" s="11">
        <v>0</v>
      </c>
      <c r="I46" s="11">
        <v>0</v>
      </c>
      <c r="J46" s="11">
        <f>H46-I46</f>
        <v>0</v>
      </c>
      <c r="K46" s="11">
        <v>2728420</v>
      </c>
    </row>
    <row r="47" spans="1:11" s="6" customFormat="1" x14ac:dyDescent="0.25">
      <c r="A47" s="10" t="s">
        <v>126</v>
      </c>
      <c r="B47" s="10" t="s">
        <v>127</v>
      </c>
      <c r="C47" s="10" t="s">
        <v>128</v>
      </c>
      <c r="D47" s="11">
        <v>50000</v>
      </c>
      <c r="E47" s="11">
        <v>50000</v>
      </c>
      <c r="F47" s="11">
        <v>30000</v>
      </c>
      <c r="G47" s="11">
        <v>30000</v>
      </c>
      <c r="H47" s="11">
        <v>30000</v>
      </c>
      <c r="I47" s="11">
        <v>0</v>
      </c>
      <c r="J47" s="11">
        <f>H47-I47</f>
        <v>30000</v>
      </c>
      <c r="K47" s="11">
        <v>0</v>
      </c>
    </row>
    <row r="48" spans="1:11" s="6" customFormat="1" ht="22.5" x14ac:dyDescent="0.25">
      <c r="A48" s="10" t="s">
        <v>129</v>
      </c>
      <c r="B48" s="10" t="s">
        <v>130</v>
      </c>
      <c r="C48" s="10" t="s">
        <v>131</v>
      </c>
      <c r="D48" s="11">
        <f>+D49</f>
        <v>968483</v>
      </c>
      <c r="E48" s="11">
        <f>+E49</f>
        <v>968483</v>
      </c>
      <c r="F48" s="11">
        <f>+F49</f>
        <v>210000</v>
      </c>
      <c r="G48" s="11">
        <f>+G49</f>
        <v>210000</v>
      </c>
      <c r="H48" s="11">
        <f>+H49</f>
        <v>210000</v>
      </c>
      <c r="I48" s="11">
        <f>+I49</f>
        <v>91332</v>
      </c>
      <c r="J48" s="11">
        <f>H48-I48</f>
        <v>118668</v>
      </c>
      <c r="K48" s="11">
        <f>+K49</f>
        <v>48669</v>
      </c>
    </row>
    <row r="49" spans="1:12" s="6" customFormat="1" ht="22.5" x14ac:dyDescent="0.25">
      <c r="A49" s="10" t="s">
        <v>132</v>
      </c>
      <c r="B49" s="10" t="s">
        <v>133</v>
      </c>
      <c r="C49" s="10" t="s">
        <v>134</v>
      </c>
      <c r="D49" s="11">
        <f>D50</f>
        <v>968483</v>
      </c>
      <c r="E49" s="11">
        <f>E50</f>
        <v>968483</v>
      </c>
      <c r="F49" s="11">
        <f>F50</f>
        <v>210000</v>
      </c>
      <c r="G49" s="11">
        <f>G50</f>
        <v>210000</v>
      </c>
      <c r="H49" s="11">
        <f>H50</f>
        <v>210000</v>
      </c>
      <c r="I49" s="11">
        <f>I50</f>
        <v>91332</v>
      </c>
      <c r="J49" s="11">
        <f>H49-I49</f>
        <v>118668</v>
      </c>
      <c r="K49" s="11">
        <f>K50</f>
        <v>48669</v>
      </c>
    </row>
    <row r="50" spans="1:12" s="6" customFormat="1" ht="22.5" x14ac:dyDescent="0.25">
      <c r="A50" s="10" t="s">
        <v>135</v>
      </c>
      <c r="B50" s="10" t="s">
        <v>136</v>
      </c>
      <c r="C50" s="10" t="s">
        <v>137</v>
      </c>
      <c r="D50" s="11">
        <f>D51</f>
        <v>968483</v>
      </c>
      <c r="E50" s="11">
        <f>E51</f>
        <v>968483</v>
      </c>
      <c r="F50" s="11">
        <f>F51</f>
        <v>210000</v>
      </c>
      <c r="G50" s="11">
        <f>G51</f>
        <v>210000</v>
      </c>
      <c r="H50" s="11">
        <f>H51</f>
        <v>210000</v>
      </c>
      <c r="I50" s="11">
        <f>I51</f>
        <v>91332</v>
      </c>
      <c r="J50" s="11">
        <f>H50-I50</f>
        <v>118668</v>
      </c>
      <c r="K50" s="11">
        <f>K51</f>
        <v>48669</v>
      </c>
    </row>
    <row r="51" spans="1:12" s="6" customFormat="1" x14ac:dyDescent="0.25">
      <c r="A51" s="10" t="s">
        <v>138</v>
      </c>
      <c r="B51" s="10" t="s">
        <v>139</v>
      </c>
      <c r="C51" s="10" t="s">
        <v>140</v>
      </c>
      <c r="D51" s="11">
        <v>968483</v>
      </c>
      <c r="E51" s="11">
        <v>968483</v>
      </c>
      <c r="F51" s="11">
        <v>210000</v>
      </c>
      <c r="G51" s="11">
        <v>210000</v>
      </c>
      <c r="H51" s="11">
        <v>210000</v>
      </c>
      <c r="I51" s="11">
        <v>91332</v>
      </c>
      <c r="J51" s="11">
        <f>H51-I51</f>
        <v>118668</v>
      </c>
      <c r="K51" s="11">
        <v>48669</v>
      </c>
    </row>
    <row r="52" spans="1:12" s="6" customFormat="1" x14ac:dyDescent="0.25">
      <c r="A52" s="10" t="s">
        <v>141</v>
      </c>
      <c r="B52" s="10" t="s">
        <v>142</v>
      </c>
      <c r="C52" s="10" t="s">
        <v>143</v>
      </c>
      <c r="D52" s="11">
        <v>0</v>
      </c>
      <c r="E52" s="11">
        <v>0</v>
      </c>
      <c r="F52" s="11">
        <v>0</v>
      </c>
      <c r="G52" s="11">
        <v>0</v>
      </c>
      <c r="H52" s="11">
        <v>0</v>
      </c>
      <c r="I52" s="11">
        <v>1321885</v>
      </c>
      <c r="J52" s="11">
        <f>H52-I52</f>
        <v>-1321885</v>
      </c>
      <c r="K52" s="11">
        <v>0</v>
      </c>
    </row>
    <row r="53" spans="1:12" s="6" customFormat="1" x14ac:dyDescent="0.25">
      <c r="A53" s="10" t="s">
        <v>144</v>
      </c>
      <c r="B53" s="10" t="s">
        <v>145</v>
      </c>
      <c r="C53" s="10" t="s">
        <v>146</v>
      </c>
      <c r="D53" s="11">
        <v>0</v>
      </c>
      <c r="E53" s="11">
        <v>0</v>
      </c>
      <c r="F53" s="11">
        <v>0</v>
      </c>
      <c r="G53" s="11">
        <v>0</v>
      </c>
      <c r="H53" s="11">
        <v>0</v>
      </c>
      <c r="I53" s="11">
        <v>1321885</v>
      </c>
      <c r="J53" s="11">
        <f>H53-I53</f>
        <v>-1321885</v>
      </c>
      <c r="K53" s="11">
        <v>0</v>
      </c>
    </row>
    <row r="54" spans="1:12" s="6" customFormat="1" x14ac:dyDescent="0.25">
      <c r="A54" s="10" t="s">
        <v>147</v>
      </c>
      <c r="B54" s="10" t="s">
        <v>148</v>
      </c>
      <c r="C54" s="10" t="s">
        <v>149</v>
      </c>
      <c r="D54" s="11">
        <v>0</v>
      </c>
      <c r="E54" s="11">
        <v>0</v>
      </c>
      <c r="F54" s="11">
        <v>0</v>
      </c>
      <c r="G54" s="11">
        <v>0</v>
      </c>
      <c r="H54" s="11">
        <v>0</v>
      </c>
      <c r="I54" s="11">
        <v>410131</v>
      </c>
      <c r="J54" s="11">
        <f>H54-I54</f>
        <v>-410131</v>
      </c>
      <c r="K54" s="11">
        <v>0</v>
      </c>
    </row>
    <row r="55" spans="1:12" s="6" customFormat="1" x14ac:dyDescent="0.25">
      <c r="A55" s="10" t="s">
        <v>150</v>
      </c>
      <c r="B55" s="10" t="s">
        <v>151</v>
      </c>
      <c r="C55" s="10" t="s">
        <v>152</v>
      </c>
      <c r="D55" s="11">
        <v>0</v>
      </c>
      <c r="E55" s="11">
        <v>0</v>
      </c>
      <c r="F55" s="11">
        <v>0</v>
      </c>
      <c r="G55" s="11">
        <v>0</v>
      </c>
      <c r="H55" s="11">
        <v>0</v>
      </c>
      <c r="I55" s="11">
        <v>911754</v>
      </c>
      <c r="J55" s="11">
        <f>H55-I55</f>
        <v>-911754</v>
      </c>
      <c r="K55" s="11">
        <v>0</v>
      </c>
    </row>
    <row r="56" spans="1:12" s="6" customFormat="1" x14ac:dyDescent="0.25">
      <c r="A56" s="8"/>
      <c r="B56" s="8"/>
      <c r="C56" s="8"/>
      <c r="D56" s="9"/>
      <c r="E56" s="9"/>
      <c r="F56" s="9"/>
      <c r="G56" s="9"/>
      <c r="H56" s="9"/>
      <c r="I56" s="9"/>
      <c r="J56" s="9"/>
      <c r="K56" s="9"/>
    </row>
    <row r="57" spans="1:12" x14ac:dyDescent="0.25">
      <c r="A57" s="13" t="s">
        <v>153</v>
      </c>
      <c r="B57" s="13"/>
      <c r="C57" s="13"/>
      <c r="D57" s="13"/>
      <c r="E57" s="13" t="s">
        <v>155</v>
      </c>
      <c r="F57" s="13"/>
      <c r="G57" s="13"/>
      <c r="H57" s="13"/>
      <c r="I57" s="13" t="s">
        <v>156</v>
      </c>
      <c r="J57" s="13"/>
      <c r="K57" s="13"/>
      <c r="L57" s="13"/>
    </row>
    <row r="58" spans="1:12" x14ac:dyDescent="0.25">
      <c r="A58" s="3" t="s">
        <v>154</v>
      </c>
      <c r="B58" s="3"/>
      <c r="C58" s="3"/>
      <c r="D58" s="3"/>
      <c r="E58" s="3" t="s">
        <v>155</v>
      </c>
      <c r="F58" s="3"/>
      <c r="G58" s="3"/>
      <c r="H58" s="3"/>
      <c r="I58" s="3" t="s">
        <v>157</v>
      </c>
      <c r="J58" s="3"/>
      <c r="K58" s="3"/>
      <c r="L58" s="3"/>
    </row>
    <row r="113" spans="1:20" x14ac:dyDescent="0.25">
      <c r="A113" s="12"/>
      <c r="B113" s="12"/>
      <c r="C113" s="12"/>
      <c r="D113" s="12"/>
      <c r="I113" s="12"/>
      <c r="J113" s="12"/>
      <c r="K113" s="12"/>
      <c r="L113" s="12"/>
      <c r="Q113" s="12"/>
      <c r="R113" s="12"/>
      <c r="S113" s="12"/>
      <c r="T113" s="12"/>
    </row>
  </sheetData>
  <mergeCells count="23">
    <mergeCell ref="K9:K10"/>
    <mergeCell ref="A57:D57"/>
    <mergeCell ref="A58:D58"/>
    <mergeCell ref="E57:H57"/>
    <mergeCell ref="E58:H58"/>
    <mergeCell ref="I57:L57"/>
    <mergeCell ref="I58:L58"/>
    <mergeCell ref="A7:K7"/>
    <mergeCell ref="A9:B10"/>
    <mergeCell ref="A11:B11"/>
    <mergeCell ref="C9:C10"/>
    <mergeCell ref="D9:D10"/>
    <mergeCell ref="E9:F9"/>
    <mergeCell ref="G9:G10"/>
    <mergeCell ref="H9:H10"/>
    <mergeCell ref="I9:I10"/>
    <mergeCell ref="J9:J10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2018-06-28T12:26:34Z</dcterms:created>
  <dcterms:modified xsi:type="dcterms:W3CDTF">2018-06-28T12:26:36Z</dcterms:modified>
</cp:coreProperties>
</file>