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J15" i="1"/>
  <c r="K15" i="1"/>
  <c r="K14" i="1" s="1"/>
  <c r="K13" i="1" s="1"/>
  <c r="J16" i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K18" i="1"/>
  <c r="K17" i="1" s="1"/>
  <c r="J19" i="1"/>
  <c r="D22" i="1"/>
  <c r="D21" i="1" s="1"/>
  <c r="E22" i="1"/>
  <c r="E21" i="1" s="1"/>
  <c r="F22" i="1"/>
  <c r="F21" i="1" s="1"/>
  <c r="G22" i="1"/>
  <c r="G21" i="1" s="1"/>
  <c r="H22" i="1"/>
  <c r="J22" i="1" s="1"/>
  <c r="I22" i="1"/>
  <c r="I21" i="1" s="1"/>
  <c r="I20" i="1" s="1"/>
  <c r="K22" i="1"/>
  <c r="K21" i="1" s="1"/>
  <c r="K20" i="1" s="1"/>
  <c r="J23" i="1"/>
  <c r="J24" i="1"/>
  <c r="D25" i="1"/>
  <c r="E25" i="1"/>
  <c r="F25" i="1"/>
  <c r="G25" i="1"/>
  <c r="H25" i="1"/>
  <c r="I25" i="1"/>
  <c r="J25" i="1"/>
  <c r="K25" i="1"/>
  <c r="J26" i="1"/>
  <c r="J27" i="1"/>
  <c r="D28" i="1"/>
  <c r="E28" i="1"/>
  <c r="F28" i="1"/>
  <c r="G28" i="1"/>
  <c r="H28" i="1"/>
  <c r="I28" i="1"/>
  <c r="J28" i="1" s="1"/>
  <c r="K28" i="1"/>
  <c r="J29" i="1"/>
  <c r="D30" i="1"/>
  <c r="E30" i="1"/>
  <c r="F30" i="1"/>
  <c r="G30" i="1"/>
  <c r="H30" i="1"/>
  <c r="I30" i="1"/>
  <c r="J30" i="1"/>
  <c r="K30" i="1"/>
  <c r="J31" i="1"/>
  <c r="D33" i="1"/>
  <c r="D32" i="1" s="1"/>
  <c r="E33" i="1"/>
  <c r="E32" i="1" s="1"/>
  <c r="F33" i="1"/>
  <c r="F32" i="1" s="1"/>
  <c r="G33" i="1"/>
  <c r="G32" i="1" s="1"/>
  <c r="H33" i="1"/>
  <c r="H32" i="1" s="1"/>
  <c r="J32" i="1" s="1"/>
  <c r="I33" i="1"/>
  <c r="I32" i="1" s="1"/>
  <c r="J33" i="1"/>
  <c r="K33" i="1"/>
  <c r="K32" i="1" s="1"/>
  <c r="J34" i="1"/>
  <c r="J35" i="1"/>
  <c r="J36" i="1"/>
  <c r="J37" i="1"/>
  <c r="J38" i="1"/>
  <c r="F39" i="1"/>
  <c r="J40" i="1"/>
  <c r="D41" i="1"/>
  <c r="D39" i="1" s="1"/>
  <c r="E41" i="1"/>
  <c r="E39" i="1" s="1"/>
  <c r="F41" i="1"/>
  <c r="G41" i="1"/>
  <c r="G39" i="1" s="1"/>
  <c r="H41" i="1"/>
  <c r="H39" i="1" s="1"/>
  <c r="I41" i="1"/>
  <c r="I39" i="1" s="1"/>
  <c r="K41" i="1"/>
  <c r="K39" i="1" s="1"/>
  <c r="J42" i="1"/>
  <c r="D45" i="1"/>
  <c r="D44" i="1" s="1"/>
  <c r="D43" i="1" s="1"/>
  <c r="E45" i="1"/>
  <c r="E44" i="1" s="1"/>
  <c r="E43" i="1" s="1"/>
  <c r="F45" i="1"/>
  <c r="F44" i="1" s="1"/>
  <c r="F43" i="1" s="1"/>
  <c r="G45" i="1"/>
  <c r="G44" i="1" s="1"/>
  <c r="G43" i="1" s="1"/>
  <c r="H45" i="1"/>
  <c r="H44" i="1" s="1"/>
  <c r="I45" i="1"/>
  <c r="I44" i="1" s="1"/>
  <c r="I43" i="1" s="1"/>
  <c r="J45" i="1"/>
  <c r="K45" i="1"/>
  <c r="K44" i="1" s="1"/>
  <c r="K43" i="1" s="1"/>
  <c r="J46" i="1"/>
  <c r="J47" i="1"/>
  <c r="D48" i="1"/>
  <c r="E48" i="1"/>
  <c r="F48" i="1"/>
  <c r="G48" i="1"/>
  <c r="H48" i="1"/>
  <c r="I48" i="1"/>
  <c r="J48" i="1"/>
  <c r="K48" i="1"/>
  <c r="J49" i="1"/>
  <c r="D52" i="1"/>
  <c r="D51" i="1" s="1"/>
  <c r="D50" i="1" s="1"/>
  <c r="E52" i="1"/>
  <c r="E51" i="1" s="1"/>
  <c r="E50" i="1" s="1"/>
  <c r="F52" i="1"/>
  <c r="F51" i="1" s="1"/>
  <c r="F50" i="1" s="1"/>
  <c r="G52" i="1"/>
  <c r="G51" i="1" s="1"/>
  <c r="G50" i="1" s="1"/>
  <c r="H52" i="1"/>
  <c r="J52" i="1" s="1"/>
  <c r="I52" i="1"/>
  <c r="I51" i="1" s="1"/>
  <c r="I50" i="1" s="1"/>
  <c r="K52" i="1"/>
  <c r="K51" i="1" s="1"/>
  <c r="K50" i="1" s="1"/>
  <c r="J53" i="1"/>
  <c r="J54" i="1"/>
  <c r="J55" i="1"/>
  <c r="J56" i="1"/>
  <c r="J57" i="1"/>
  <c r="K12" i="1" l="1"/>
  <c r="J17" i="1"/>
  <c r="I12" i="1"/>
  <c r="G20" i="1"/>
  <c r="H13" i="1"/>
  <c r="J14" i="1"/>
  <c r="F20" i="1"/>
  <c r="F12" i="1" s="1"/>
  <c r="G12" i="1"/>
  <c r="E20" i="1"/>
  <c r="D20" i="1"/>
  <c r="E12" i="1"/>
  <c r="H43" i="1"/>
  <c r="J43" i="1" s="1"/>
  <c r="J44" i="1"/>
  <c r="J39" i="1"/>
  <c r="D12" i="1"/>
  <c r="J18" i="1"/>
  <c r="H21" i="1"/>
  <c r="H51" i="1"/>
  <c r="J41" i="1"/>
  <c r="J13" i="1" l="1"/>
  <c r="J21" i="1"/>
  <c r="H20" i="1"/>
  <c r="J20" i="1" s="1"/>
  <c r="J51" i="1"/>
  <c r="H50" i="1"/>
  <c r="J50" i="1" s="1"/>
  <c r="H12" i="1" l="1"/>
  <c r="J12" i="1" s="1"/>
</calcChain>
</file>

<file path=xl/sharedStrings.xml><?xml version="1.0" encoding="utf-8"?>
<sst xmlns="http://schemas.openxmlformats.org/spreadsheetml/2006/main" count="165" uniqueCount="164">
  <si>
    <t>ROMANIA</t>
  </si>
  <si>
    <t>JUDETUL VASLUI</t>
  </si>
  <si>
    <t>COMUNA PUSCASI</t>
  </si>
  <si>
    <t>Cod fiscal: 16404196</t>
  </si>
  <si>
    <t xml:space="preserve"> Anexa 13</t>
  </si>
  <si>
    <t>Cont de executie - Cheltuieli - Bugetul local</t>
  </si>
  <si>
    <t>Trimestrul: 4,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</si>
  <si>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</si>
  <si>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</si>
  <si>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</si>
  <si>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</si>
  <si>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</si>
  <si>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</si>
  <si>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</si>
  <si>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</si>
  <si>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</si>
  <si>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</si>
  <si>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</si>
  <si>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</si>
  <si>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</si>
  <si>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</si>
  <si>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</si>
  <si>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</si>
  <si>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</si>
  <si>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</si>
  <si>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</si>
  <si>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</si>
  <si>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</si>
  <si>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</si>
  <si>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</si>
  <si>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</si>
  <si>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</si>
  <si>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</si>
  <si>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</si>
  <si>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</si>
  <si>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</si>
  <si>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</si>
  <si>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</si>
  <si>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</si>
  <si>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</si>
  <si>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</si>
  <si>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</si>
  <si>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</si>
  <si>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</si>
  <si>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</si>
  <si>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</si>
  <si>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</si>
  <si>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</si>
  <si>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</si>
  <si>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</si>
  <si>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</si>
  <si>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</si>
  <si>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</si>
  <si>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</si>
  <si>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</si>
  <si>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</si>
  <si>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</si>
  <si>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</si>
  <si>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</si>
  <si>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</si>
  <si>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</si>
  <si>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</si>
  <si>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</si>
  <si>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</si>
  <si>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</si>
  <si>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</si>
  <si>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35</t>
  </si>
  <si>
    <t xml:space="preserve">Invatamant secundar superior   </t>
  </si>
  <si>
    <t>65.02.04.02</t>
  </si>
  <si>
    <t>40</t>
  </si>
  <si>
    <t>Servicii auxiliare pentru educatie (cod 65.02.11.03+65.02.11.30)</t>
  </si>
  <si>
    <t>65.02.11</t>
  </si>
  <si>
    <t>42</t>
  </si>
  <si>
    <t>Alte servicii auxiliare</t>
  </si>
  <si>
    <t>65.02.11.30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</si>
  <si>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</si>
  <si>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</si>
  <si>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</si>
  <si>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</si>
  <si>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</si>
  <si>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</si>
  <si>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</si>
  <si>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</si>
  <si>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</si>
  <si>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</si>
  <si>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</si>
  <si>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</si>
  <si>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</si>
  <si>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</si>
  <si>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</si>
  <si>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</si>
  <si>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</si>
  <si>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</si>
  <si>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</si>
  <si>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</si>
  <si>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</si>
  <si>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</si>
  <si>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</si>
  <si>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</si>
  <si>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</si>
  <si>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</si>
  <si>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</si>
  <si>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</si>
  <si>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</si>
  <si>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</si>
  <si>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</si>
  <si>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</si>
  <si>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</si>
  <si>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</si>
  <si>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</si>
  <si>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</si>
  <si>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</si>
  <si>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</si>
  <si>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</si>
  <si>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</si>
  <si>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</si>
  <si>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</si>
  <si>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</si>
  <si>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</si>
  <si>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</si>
  <si>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</si>
  <si>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</si>
  <si>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</si>
  <si>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</si>
  <si>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</si>
  <si>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</si>
  <si>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</si>
  <si>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</si>
  <si>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</si>
  <si>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</si>
  <si>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</si>
  <si>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</si>
  <si>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99</t>
  </si>
  <si>
    <t>Canalizarea si tratarea apelor reziduale</t>
  </si>
  <si>
    <t>74.02.06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</si>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</sst>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0" xfId="0" applyNumberFormat="1" applyFont="1" applyBorder="1" applyAlignment="1">
      <alignment wrapText="1" shrinkToFit="1"/>
    </xf>
    <xf numFmtId="4" fontId="4" fillId="0" borderId="10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2" t="s">
        <v>9</v>
      </c>
      <c r="D9" s="12" t="s">
        <v>11</v>
      </c>
      <c r="E9" s="10" t="s">
        <v>12</v>
      </c>
      <c r="F9" s="11"/>
      <c r="G9" s="12" t="s">
        <v>15</v>
      </c>
      <c r="H9" s="12" t="s">
        <v>16</v>
      </c>
      <c r="I9" s="12" t="s">
        <v>17</v>
      </c>
      <c r="J9" s="12" t="s">
        <v>18</v>
      </c>
      <c r="K9" s="12" t="s">
        <v>20</v>
      </c>
    </row>
    <row r="10" spans="1:11" s="7" customFormat="1" ht="21.75" thickBot="1" x14ac:dyDescent="0.3">
      <c r="A10" s="8"/>
      <c r="B10" s="9"/>
      <c r="C10" s="13"/>
      <c r="D10" s="13"/>
      <c r="E10" s="14" t="s">
        <v>13</v>
      </c>
      <c r="F10" s="14" t="s">
        <v>14</v>
      </c>
      <c r="G10" s="13"/>
      <c r="H10" s="13"/>
      <c r="I10" s="13"/>
      <c r="J10" s="13"/>
      <c r="K10" s="13"/>
    </row>
    <row r="11" spans="1:11" s="7" customFormat="1" ht="15.75" thickBot="1" x14ac:dyDescent="0.3">
      <c r="A11" s="10" t="s">
        <v>8</v>
      </c>
      <c r="B11" s="11"/>
      <c r="C11" s="14" t="s">
        <v>10</v>
      </c>
      <c r="D11" s="14">
        <v>1</v>
      </c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 t="s">
        <v>19</v>
      </c>
      <c r="K11" s="14">
        <v>8</v>
      </c>
    </row>
    <row r="12" spans="1:11" s="7" customFormat="1" ht="22.5" x14ac:dyDescent="0.25">
      <c r="A12" s="17" t="s">
        <v>21</v>
      </c>
      <c r="B12" s="17" t="s">
        <v>22</v>
      </c>
      <c r="C12" s="17" t="s">
        <v>23</v>
      </c>
      <c r="D12" s="18">
        <f>D13+D17+D20+D43+D50</f>
        <v>5479558</v>
      </c>
      <c r="E12" s="18">
        <f>E13+E17+E20+E43+E50</f>
        <v>5418124</v>
      </c>
      <c r="F12" s="18">
        <f>F13+F17+F20+F43+F50</f>
        <v>5479558</v>
      </c>
      <c r="G12" s="18">
        <f>G13+G17+G20+G43+G50</f>
        <v>5474118</v>
      </c>
      <c r="H12" s="18">
        <f>H13+H17+H20+H43+H50</f>
        <v>5441868</v>
      </c>
      <c r="I12" s="18">
        <f>I13+I17+I20+I43+I50</f>
        <v>4466868</v>
      </c>
      <c r="J12" s="18">
        <f>H12-I12</f>
        <v>975000</v>
      </c>
      <c r="K12" s="18">
        <f>K13+K17+K20+K43+K50</f>
        <v>3693609</v>
      </c>
    </row>
    <row r="13" spans="1:11" s="7" customFormat="1" ht="22.5" x14ac:dyDescent="0.25">
      <c r="A13" s="17" t="s">
        <v>24</v>
      </c>
      <c r="B13" s="17" t="s">
        <v>25</v>
      </c>
      <c r="C13" s="17" t="s">
        <v>26</v>
      </c>
      <c r="D13" s="18">
        <f>D14</f>
        <v>899201</v>
      </c>
      <c r="E13" s="18">
        <f>E14</f>
        <v>953000</v>
      </c>
      <c r="F13" s="18">
        <f>F14</f>
        <v>899201</v>
      </c>
      <c r="G13" s="18">
        <f>G14</f>
        <v>897026</v>
      </c>
      <c r="H13" s="18">
        <f>H14</f>
        <v>893817</v>
      </c>
      <c r="I13" s="18">
        <f>I14</f>
        <v>866921</v>
      </c>
      <c r="J13" s="18">
        <f>H13-I13</f>
        <v>26896</v>
      </c>
      <c r="K13" s="18">
        <f>K14</f>
        <v>944758</v>
      </c>
    </row>
    <row r="14" spans="1:11" s="7" customFormat="1" ht="22.5" x14ac:dyDescent="0.25">
      <c r="A14" s="17" t="s">
        <v>27</v>
      </c>
      <c r="B14" s="17" t="s">
        <v>28</v>
      </c>
      <c r="C14" s="17" t="s">
        <v>29</v>
      </c>
      <c r="D14" s="18">
        <f>D15</f>
        <v>899201</v>
      </c>
      <c r="E14" s="18">
        <f>E15</f>
        <v>953000</v>
      </c>
      <c r="F14" s="18">
        <f>F15</f>
        <v>899201</v>
      </c>
      <c r="G14" s="18">
        <f>G15</f>
        <v>897026</v>
      </c>
      <c r="H14" s="18">
        <f>H15</f>
        <v>893817</v>
      </c>
      <c r="I14" s="18">
        <f>I15</f>
        <v>866921</v>
      </c>
      <c r="J14" s="18">
        <f>H14-I14</f>
        <v>26896</v>
      </c>
      <c r="K14" s="18">
        <f>K15</f>
        <v>944758</v>
      </c>
    </row>
    <row r="15" spans="1:11" s="7" customFormat="1" ht="22.5" x14ac:dyDescent="0.25">
      <c r="A15" s="17" t="s">
        <v>30</v>
      </c>
      <c r="B15" s="17" t="s">
        <v>31</v>
      </c>
      <c r="C15" s="17" t="s">
        <v>32</v>
      </c>
      <c r="D15" s="18">
        <f>D16</f>
        <v>899201</v>
      </c>
      <c r="E15" s="18">
        <f>E16</f>
        <v>953000</v>
      </c>
      <c r="F15" s="18">
        <f>F16</f>
        <v>899201</v>
      </c>
      <c r="G15" s="18">
        <f>G16</f>
        <v>897026</v>
      </c>
      <c r="H15" s="18">
        <f>H16</f>
        <v>893817</v>
      </c>
      <c r="I15" s="18">
        <f>I16</f>
        <v>866921</v>
      </c>
      <c r="J15" s="18">
        <f>H15-I15</f>
        <v>26896</v>
      </c>
      <c r="K15" s="18">
        <f>K16</f>
        <v>944758</v>
      </c>
    </row>
    <row r="16" spans="1:11" s="7" customFormat="1" x14ac:dyDescent="0.25">
      <c r="A16" s="17" t="s">
        <v>33</v>
      </c>
      <c r="B16" s="17" t="s">
        <v>34</v>
      </c>
      <c r="C16" s="17" t="s">
        <v>35</v>
      </c>
      <c r="D16" s="18">
        <v>899201</v>
      </c>
      <c r="E16" s="18">
        <v>953000</v>
      </c>
      <c r="F16" s="18">
        <v>899201</v>
      </c>
      <c r="G16" s="18">
        <v>897026</v>
      </c>
      <c r="H16" s="18">
        <v>893817</v>
      </c>
      <c r="I16" s="18">
        <v>866921</v>
      </c>
      <c r="J16" s="18">
        <f>H16-I16</f>
        <v>26896</v>
      </c>
      <c r="K16" s="18">
        <v>944758</v>
      </c>
    </row>
    <row r="17" spans="1:11" s="7" customFormat="1" ht="22.5" x14ac:dyDescent="0.25">
      <c r="A17" s="17" t="s">
        <v>36</v>
      </c>
      <c r="B17" s="17" t="s">
        <v>37</v>
      </c>
      <c r="C17" s="17" t="s">
        <v>38</v>
      </c>
      <c r="D17" s="18">
        <f>+D18</f>
        <v>42149</v>
      </c>
      <c r="E17" s="18">
        <f>+E18</f>
        <v>40000</v>
      </c>
      <c r="F17" s="18">
        <f>+F18</f>
        <v>42149</v>
      </c>
      <c r="G17" s="18">
        <f>+G18</f>
        <v>42149</v>
      </c>
      <c r="H17" s="18">
        <f>+H18</f>
        <v>42008</v>
      </c>
      <c r="I17" s="18">
        <f>+I18</f>
        <v>41008</v>
      </c>
      <c r="J17" s="18">
        <f>H17-I17</f>
        <v>1000</v>
      </c>
      <c r="K17" s="18">
        <f>+K18</f>
        <v>42646</v>
      </c>
    </row>
    <row r="18" spans="1:11" s="7" customFormat="1" ht="22.5" x14ac:dyDescent="0.25">
      <c r="A18" s="17" t="s">
        <v>39</v>
      </c>
      <c r="B18" s="17" t="s">
        <v>40</v>
      </c>
      <c r="C18" s="17" t="s">
        <v>41</v>
      </c>
      <c r="D18" s="18">
        <f>+D19</f>
        <v>42149</v>
      </c>
      <c r="E18" s="18">
        <f>+E19</f>
        <v>40000</v>
      </c>
      <c r="F18" s="18">
        <f>+F19</f>
        <v>42149</v>
      </c>
      <c r="G18" s="18">
        <f>+G19</f>
        <v>42149</v>
      </c>
      <c r="H18" s="18">
        <f>+H19</f>
        <v>42008</v>
      </c>
      <c r="I18" s="18">
        <f>+I19</f>
        <v>41008</v>
      </c>
      <c r="J18" s="18">
        <f>H18-I18</f>
        <v>1000</v>
      </c>
      <c r="K18" s="18">
        <f>+K19</f>
        <v>42646</v>
      </c>
    </row>
    <row r="19" spans="1:11" s="7" customFormat="1" ht="22.5" x14ac:dyDescent="0.25">
      <c r="A19" s="17" t="s">
        <v>42</v>
      </c>
      <c r="B19" s="17" t="s">
        <v>43</v>
      </c>
      <c r="C19" s="17" t="s">
        <v>44</v>
      </c>
      <c r="D19" s="18">
        <v>42149</v>
      </c>
      <c r="E19" s="18">
        <v>40000</v>
      </c>
      <c r="F19" s="18">
        <v>42149</v>
      </c>
      <c r="G19" s="18">
        <v>42149</v>
      </c>
      <c r="H19" s="18">
        <v>42008</v>
      </c>
      <c r="I19" s="18">
        <v>41008</v>
      </c>
      <c r="J19" s="18">
        <f>H19-I19</f>
        <v>1000</v>
      </c>
      <c r="K19" s="18">
        <v>42646</v>
      </c>
    </row>
    <row r="20" spans="1:11" s="7" customFormat="1" ht="22.5" x14ac:dyDescent="0.25">
      <c r="A20" s="17" t="s">
        <v>45</v>
      </c>
      <c r="B20" s="17" t="s">
        <v>46</v>
      </c>
      <c r="C20" s="17" t="s">
        <v>47</v>
      </c>
      <c r="D20" s="18">
        <f>D21+D30+D32+D39</f>
        <v>2352777</v>
      </c>
      <c r="E20" s="18">
        <f>E21+E30+E32+E39</f>
        <v>2291044</v>
      </c>
      <c r="F20" s="18">
        <f>F21+F30+F32+F39</f>
        <v>2352777</v>
      </c>
      <c r="G20" s="18">
        <f>G21+G30+G32+G39</f>
        <v>2349512</v>
      </c>
      <c r="H20" s="18">
        <f>H21+H30+H32+H39</f>
        <v>2320612</v>
      </c>
      <c r="I20" s="18">
        <f>I21+I30+I32+I39</f>
        <v>2261743</v>
      </c>
      <c r="J20" s="18">
        <f>H20-I20</f>
        <v>58869</v>
      </c>
      <c r="K20" s="18">
        <f>K21+K30+K32+K39</f>
        <v>2313643</v>
      </c>
    </row>
    <row r="21" spans="1:11" s="7" customFormat="1" ht="22.5" x14ac:dyDescent="0.25">
      <c r="A21" s="17" t="s">
        <v>48</v>
      </c>
      <c r="B21" s="17" t="s">
        <v>49</v>
      </c>
      <c r="C21" s="17" t="s">
        <v>50</v>
      </c>
      <c r="D21" s="18">
        <f>D22+D25+D28</f>
        <v>1530000</v>
      </c>
      <c r="E21" s="18">
        <f>E22+E25+E28</f>
        <v>1545000</v>
      </c>
      <c r="F21" s="18">
        <f>F22+F25+F28</f>
        <v>1530000</v>
      </c>
      <c r="G21" s="18">
        <f>G22+G25+G28</f>
        <v>1530000</v>
      </c>
      <c r="H21" s="18">
        <f>H22+H25+H28</f>
        <v>1506165</v>
      </c>
      <c r="I21" s="18">
        <f>I22+I25+I28</f>
        <v>1476625</v>
      </c>
      <c r="J21" s="18">
        <f>H21-I21</f>
        <v>29540</v>
      </c>
      <c r="K21" s="18">
        <f>K22+K25+K28</f>
        <v>1500060</v>
      </c>
    </row>
    <row r="22" spans="1:11" s="7" customFormat="1" ht="22.5" x14ac:dyDescent="0.25">
      <c r="A22" s="17" t="s">
        <v>51</v>
      </c>
      <c r="B22" s="17" t="s">
        <v>52</v>
      </c>
      <c r="C22" s="17" t="s">
        <v>53</v>
      </c>
      <c r="D22" s="18">
        <f>D23+D24</f>
        <v>713310</v>
      </c>
      <c r="E22" s="18">
        <f>E23+E24</f>
        <v>756310</v>
      </c>
      <c r="F22" s="18">
        <f>F23+F24</f>
        <v>713310</v>
      </c>
      <c r="G22" s="18">
        <f>G23+G24</f>
        <v>713310</v>
      </c>
      <c r="H22" s="18">
        <f>H23+H24</f>
        <v>700699</v>
      </c>
      <c r="I22" s="18">
        <f>I23+I24</f>
        <v>671196</v>
      </c>
      <c r="J22" s="18">
        <f>H22-I22</f>
        <v>29503</v>
      </c>
      <c r="K22" s="18">
        <f>K23+K24</f>
        <v>687202</v>
      </c>
    </row>
    <row r="23" spans="1:11" s="7" customFormat="1" x14ac:dyDescent="0.25">
      <c r="A23" s="17" t="s">
        <v>54</v>
      </c>
      <c r="B23" s="17" t="s">
        <v>55</v>
      </c>
      <c r="C23" s="17" t="s">
        <v>56</v>
      </c>
      <c r="D23" s="18">
        <v>275500</v>
      </c>
      <c r="E23" s="18">
        <v>319600</v>
      </c>
      <c r="F23" s="18">
        <v>275500</v>
      </c>
      <c r="G23" s="18">
        <v>275500</v>
      </c>
      <c r="H23" s="18">
        <v>269742</v>
      </c>
      <c r="I23" s="18">
        <v>241167</v>
      </c>
      <c r="J23" s="18">
        <f>H23-I23</f>
        <v>28575</v>
      </c>
      <c r="K23" s="18">
        <v>252993</v>
      </c>
    </row>
    <row r="24" spans="1:11" s="7" customFormat="1" x14ac:dyDescent="0.25">
      <c r="A24" s="17" t="s">
        <v>57</v>
      </c>
      <c r="B24" s="17" t="s">
        <v>58</v>
      </c>
      <c r="C24" s="17" t="s">
        <v>59</v>
      </c>
      <c r="D24" s="18">
        <v>437810</v>
      </c>
      <c r="E24" s="18">
        <v>436710</v>
      </c>
      <c r="F24" s="18">
        <v>437810</v>
      </c>
      <c r="G24" s="18">
        <v>437810</v>
      </c>
      <c r="H24" s="18">
        <v>430957</v>
      </c>
      <c r="I24" s="18">
        <v>430029</v>
      </c>
      <c r="J24" s="18">
        <f>H24-I24</f>
        <v>928</v>
      </c>
      <c r="K24" s="18">
        <v>434209</v>
      </c>
    </row>
    <row r="25" spans="1:11" s="7" customFormat="1" ht="22.5" x14ac:dyDescent="0.25">
      <c r="A25" s="17" t="s">
        <v>60</v>
      </c>
      <c r="B25" s="17" t="s">
        <v>61</v>
      </c>
      <c r="C25" s="17" t="s">
        <v>62</v>
      </c>
      <c r="D25" s="18">
        <f>D26+D27</f>
        <v>816600</v>
      </c>
      <c r="E25" s="18">
        <f>E26+E27</f>
        <v>788690</v>
      </c>
      <c r="F25" s="18">
        <f>F26+F27</f>
        <v>816600</v>
      </c>
      <c r="G25" s="18">
        <f>G26+G27</f>
        <v>816600</v>
      </c>
      <c r="H25" s="18">
        <f>H26+H27</f>
        <v>805405</v>
      </c>
      <c r="I25" s="18">
        <f>I26+I27</f>
        <v>805368</v>
      </c>
      <c r="J25" s="18">
        <f>H25-I25</f>
        <v>37</v>
      </c>
      <c r="K25" s="18">
        <f>K26+K27</f>
        <v>812797</v>
      </c>
    </row>
    <row r="26" spans="1:11" s="7" customFormat="1" x14ac:dyDescent="0.25">
      <c r="A26" s="17" t="s">
        <v>63</v>
      </c>
      <c r="B26" s="17" t="s">
        <v>64</v>
      </c>
      <c r="C26" s="17" t="s">
        <v>65</v>
      </c>
      <c r="D26" s="18">
        <v>816600</v>
      </c>
      <c r="E26" s="18">
        <v>788690</v>
      </c>
      <c r="F26" s="18">
        <v>816600</v>
      </c>
      <c r="G26" s="18">
        <v>816600</v>
      </c>
      <c r="H26" s="18">
        <v>805405</v>
      </c>
      <c r="I26" s="18">
        <v>805368</v>
      </c>
      <c r="J26" s="18">
        <f>H26-I26</f>
        <v>37</v>
      </c>
      <c r="K26" s="18">
        <v>812740</v>
      </c>
    </row>
    <row r="27" spans="1:11" s="7" customFormat="1" x14ac:dyDescent="0.25">
      <c r="A27" s="17" t="s">
        <v>66</v>
      </c>
      <c r="B27" s="17" t="s">
        <v>67</v>
      </c>
      <c r="C27" s="17" t="s">
        <v>68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f>H27-I27</f>
        <v>0</v>
      </c>
      <c r="K27" s="18">
        <v>57</v>
      </c>
    </row>
    <row r="28" spans="1:11" s="7" customFormat="1" ht="22.5" x14ac:dyDescent="0.25">
      <c r="A28" s="17" t="s">
        <v>69</v>
      </c>
      <c r="B28" s="17" t="s">
        <v>70</v>
      </c>
      <c r="C28" s="17" t="s">
        <v>71</v>
      </c>
      <c r="D28" s="18">
        <f>+D29</f>
        <v>90</v>
      </c>
      <c r="E28" s="18">
        <f>+E29</f>
        <v>0</v>
      </c>
      <c r="F28" s="18">
        <f>+F29</f>
        <v>90</v>
      </c>
      <c r="G28" s="18">
        <f>+G29</f>
        <v>90</v>
      </c>
      <c r="H28" s="18">
        <f>+H29</f>
        <v>61</v>
      </c>
      <c r="I28" s="18">
        <f>+I29</f>
        <v>61</v>
      </c>
      <c r="J28" s="18">
        <f>H28-I28</f>
        <v>0</v>
      </c>
      <c r="K28" s="18">
        <f>+K29</f>
        <v>61</v>
      </c>
    </row>
    <row r="29" spans="1:11" s="7" customFormat="1" x14ac:dyDescent="0.25">
      <c r="A29" s="17" t="s">
        <v>72</v>
      </c>
      <c r="B29" s="17" t="s">
        <v>73</v>
      </c>
      <c r="C29" s="17" t="s">
        <v>74</v>
      </c>
      <c r="D29" s="18">
        <v>90</v>
      </c>
      <c r="E29" s="18">
        <v>0</v>
      </c>
      <c r="F29" s="18">
        <v>90</v>
      </c>
      <c r="G29" s="18">
        <v>90</v>
      </c>
      <c r="H29" s="18">
        <v>61</v>
      </c>
      <c r="I29" s="18">
        <v>61</v>
      </c>
      <c r="J29" s="18">
        <f>H29-I29</f>
        <v>0</v>
      </c>
      <c r="K29" s="18">
        <v>61</v>
      </c>
    </row>
    <row r="30" spans="1:11" s="7" customFormat="1" x14ac:dyDescent="0.25">
      <c r="A30" s="17" t="s">
        <v>75</v>
      </c>
      <c r="B30" s="17" t="s">
        <v>76</v>
      </c>
      <c r="C30" s="17" t="s">
        <v>77</v>
      </c>
      <c r="D30" s="18">
        <f>+D31</f>
        <v>66299</v>
      </c>
      <c r="E30" s="18">
        <f>+E31</f>
        <v>71000</v>
      </c>
      <c r="F30" s="18">
        <f>+F31</f>
        <v>66299</v>
      </c>
      <c r="G30" s="18">
        <f>+G31</f>
        <v>65384</v>
      </c>
      <c r="H30" s="18">
        <f>+H31</f>
        <v>65074</v>
      </c>
      <c r="I30" s="18">
        <f>+I31</f>
        <v>65074</v>
      </c>
      <c r="J30" s="18">
        <f>H30-I30</f>
        <v>0</v>
      </c>
      <c r="K30" s="18">
        <f>+K31</f>
        <v>66306</v>
      </c>
    </row>
    <row r="31" spans="1:11" s="7" customFormat="1" x14ac:dyDescent="0.25">
      <c r="A31" s="17" t="s">
        <v>78</v>
      </c>
      <c r="B31" s="17" t="s">
        <v>79</v>
      </c>
      <c r="C31" s="17" t="s">
        <v>80</v>
      </c>
      <c r="D31" s="18">
        <v>66299</v>
      </c>
      <c r="E31" s="18">
        <v>71000</v>
      </c>
      <c r="F31" s="18">
        <v>66299</v>
      </c>
      <c r="G31" s="18">
        <v>65384</v>
      </c>
      <c r="H31" s="18">
        <v>65074</v>
      </c>
      <c r="I31" s="18">
        <v>65074</v>
      </c>
      <c r="J31" s="18">
        <f>H31-I31</f>
        <v>0</v>
      </c>
      <c r="K31" s="18">
        <v>66306</v>
      </c>
    </row>
    <row r="32" spans="1:11" s="7" customFormat="1" ht="22.5" x14ac:dyDescent="0.25">
      <c r="A32" s="17" t="s">
        <v>81</v>
      </c>
      <c r="B32" s="17" t="s">
        <v>82</v>
      </c>
      <c r="C32" s="17" t="s">
        <v>83</v>
      </c>
      <c r="D32" s="18">
        <f>D33+D37+D38</f>
        <v>110000</v>
      </c>
      <c r="E32" s="18">
        <f>E33+E37+E38</f>
        <v>110000</v>
      </c>
      <c r="F32" s="18">
        <f>F33+F37+F38</f>
        <v>110000</v>
      </c>
      <c r="G32" s="18">
        <f>G33+G37+G38</f>
        <v>110000</v>
      </c>
      <c r="H32" s="18">
        <f>H33+H37+H38</f>
        <v>110000</v>
      </c>
      <c r="I32" s="18">
        <f>I33+I37+I38</f>
        <v>103883</v>
      </c>
      <c r="J32" s="18">
        <f>H32-I32</f>
        <v>6117</v>
      </c>
      <c r="K32" s="18">
        <f>K33+K37+K38</f>
        <v>124052</v>
      </c>
    </row>
    <row r="33" spans="1:11" s="7" customFormat="1" ht="22.5" x14ac:dyDescent="0.25">
      <c r="A33" s="17" t="s">
        <v>84</v>
      </c>
      <c r="B33" s="17" t="s">
        <v>85</v>
      </c>
      <c r="C33" s="17" t="s">
        <v>86</v>
      </c>
      <c r="D33" s="18">
        <f>+D34+D35+D36</f>
        <v>60000</v>
      </c>
      <c r="E33" s="18">
        <f>+E34+E35+E36</f>
        <v>60000</v>
      </c>
      <c r="F33" s="18">
        <f>+F34+F35+F36</f>
        <v>60000</v>
      </c>
      <c r="G33" s="18">
        <f>+G34+G35+G36</f>
        <v>60000</v>
      </c>
      <c r="H33" s="18">
        <f>+H34+H35+H36</f>
        <v>60000</v>
      </c>
      <c r="I33" s="18">
        <f>+I34+I35+I36</f>
        <v>54568</v>
      </c>
      <c r="J33" s="18">
        <f>H33-I33</f>
        <v>5432</v>
      </c>
      <c r="K33" s="18">
        <f>+K34+K35+K36</f>
        <v>72976</v>
      </c>
    </row>
    <row r="34" spans="1:11" s="7" customFormat="1" x14ac:dyDescent="0.25">
      <c r="A34" s="17" t="s">
        <v>87</v>
      </c>
      <c r="B34" s="17" t="s">
        <v>88</v>
      </c>
      <c r="C34" s="17" t="s">
        <v>89</v>
      </c>
      <c r="D34" s="18">
        <v>20000</v>
      </c>
      <c r="E34" s="18">
        <v>20000</v>
      </c>
      <c r="F34" s="18">
        <v>20000</v>
      </c>
      <c r="G34" s="18">
        <v>20000</v>
      </c>
      <c r="H34" s="18">
        <v>20000</v>
      </c>
      <c r="I34" s="18">
        <v>15202</v>
      </c>
      <c r="J34" s="18">
        <f>H34-I34</f>
        <v>4798</v>
      </c>
      <c r="K34" s="18">
        <v>32365</v>
      </c>
    </row>
    <row r="35" spans="1:11" s="7" customFormat="1" ht="22.5" x14ac:dyDescent="0.25">
      <c r="A35" s="17" t="s">
        <v>90</v>
      </c>
      <c r="B35" s="17" t="s">
        <v>91</v>
      </c>
      <c r="C35" s="17" t="s">
        <v>92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f>H35-I35</f>
        <v>0</v>
      </c>
      <c r="K35" s="18">
        <v>188</v>
      </c>
    </row>
    <row r="36" spans="1:11" s="7" customFormat="1" x14ac:dyDescent="0.25">
      <c r="A36" s="17" t="s">
        <v>93</v>
      </c>
      <c r="B36" s="17" t="s">
        <v>94</v>
      </c>
      <c r="C36" s="17" t="s">
        <v>95</v>
      </c>
      <c r="D36" s="18">
        <v>40000</v>
      </c>
      <c r="E36" s="18">
        <v>40000</v>
      </c>
      <c r="F36" s="18">
        <v>40000</v>
      </c>
      <c r="G36" s="18">
        <v>40000</v>
      </c>
      <c r="H36" s="18">
        <v>40000</v>
      </c>
      <c r="I36" s="18">
        <v>39366</v>
      </c>
      <c r="J36" s="18">
        <f>H36-I36</f>
        <v>634</v>
      </c>
      <c r="K36" s="18">
        <v>40423</v>
      </c>
    </row>
    <row r="37" spans="1:11" s="7" customFormat="1" x14ac:dyDescent="0.25">
      <c r="A37" s="17" t="s">
        <v>96</v>
      </c>
      <c r="B37" s="17" t="s">
        <v>97</v>
      </c>
      <c r="C37" s="17" t="s">
        <v>98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f>H37-I37</f>
        <v>0</v>
      </c>
      <c r="K37" s="18">
        <v>1761</v>
      </c>
    </row>
    <row r="38" spans="1:11" s="7" customFormat="1" ht="22.5" x14ac:dyDescent="0.25">
      <c r="A38" s="17" t="s">
        <v>99</v>
      </c>
      <c r="B38" s="17" t="s">
        <v>100</v>
      </c>
      <c r="C38" s="17" t="s">
        <v>101</v>
      </c>
      <c r="D38" s="18">
        <v>50000</v>
      </c>
      <c r="E38" s="18">
        <v>50000</v>
      </c>
      <c r="F38" s="18">
        <v>50000</v>
      </c>
      <c r="G38" s="18">
        <v>50000</v>
      </c>
      <c r="H38" s="18">
        <v>50000</v>
      </c>
      <c r="I38" s="18">
        <v>49315</v>
      </c>
      <c r="J38" s="18">
        <f>H38-I38</f>
        <v>685</v>
      </c>
      <c r="K38" s="18">
        <v>49315</v>
      </c>
    </row>
    <row r="39" spans="1:11" s="7" customFormat="1" ht="33" x14ac:dyDescent="0.25">
      <c r="A39" s="17" t="s">
        <v>102</v>
      </c>
      <c r="B39" s="17" t="s">
        <v>103</v>
      </c>
      <c r="C39" s="17" t="s">
        <v>104</v>
      </c>
      <c r="D39" s="18">
        <f>D40+D41</f>
        <v>646478</v>
      </c>
      <c r="E39" s="18">
        <f>E40+E41</f>
        <v>565044</v>
      </c>
      <c r="F39" s="18">
        <f>F40+F41</f>
        <v>646478</v>
      </c>
      <c r="G39" s="18">
        <f>G40+G41</f>
        <v>644128</v>
      </c>
      <c r="H39" s="18">
        <f>H40+H41</f>
        <v>639373</v>
      </c>
      <c r="I39" s="18">
        <f>I40+I41</f>
        <v>616161</v>
      </c>
      <c r="J39" s="18">
        <f>H39-I39</f>
        <v>23212</v>
      </c>
      <c r="K39" s="18">
        <f>K40+K41</f>
        <v>623225</v>
      </c>
    </row>
    <row r="40" spans="1:11" s="7" customFormat="1" x14ac:dyDescent="0.25">
      <c r="A40" s="17" t="s">
        <v>105</v>
      </c>
      <c r="B40" s="17" t="s">
        <v>106</v>
      </c>
      <c r="C40" s="17" t="s">
        <v>107</v>
      </c>
      <c r="D40" s="18">
        <v>0</v>
      </c>
      <c r="E40" s="18">
        <v>0</v>
      </c>
      <c r="F40" s="18">
        <v>0</v>
      </c>
      <c r="G40" s="18">
        <v>-2350</v>
      </c>
      <c r="H40" s="18">
        <v>-2350</v>
      </c>
      <c r="I40" s="18">
        <v>-2350</v>
      </c>
      <c r="J40" s="18">
        <f>H40-I40</f>
        <v>0</v>
      </c>
      <c r="K40" s="18">
        <v>0</v>
      </c>
    </row>
    <row r="41" spans="1:11" s="7" customFormat="1" ht="22.5" x14ac:dyDescent="0.25">
      <c r="A41" s="17" t="s">
        <v>108</v>
      </c>
      <c r="B41" s="17" t="s">
        <v>109</v>
      </c>
      <c r="C41" s="17" t="s">
        <v>110</v>
      </c>
      <c r="D41" s="18">
        <f>D42</f>
        <v>646478</v>
      </c>
      <c r="E41" s="18">
        <f>E42</f>
        <v>565044</v>
      </c>
      <c r="F41" s="18">
        <f>F42</f>
        <v>646478</v>
      </c>
      <c r="G41" s="18">
        <f>G42</f>
        <v>646478</v>
      </c>
      <c r="H41" s="18">
        <f>H42</f>
        <v>641723</v>
      </c>
      <c r="I41" s="18">
        <f>I42</f>
        <v>618511</v>
      </c>
      <c r="J41" s="18">
        <f>H41-I41</f>
        <v>23212</v>
      </c>
      <c r="K41" s="18">
        <f>K42</f>
        <v>623225</v>
      </c>
    </row>
    <row r="42" spans="1:11" s="7" customFormat="1" x14ac:dyDescent="0.25">
      <c r="A42" s="17" t="s">
        <v>111</v>
      </c>
      <c r="B42" s="17" t="s">
        <v>112</v>
      </c>
      <c r="C42" s="17" t="s">
        <v>113</v>
      </c>
      <c r="D42" s="18">
        <v>646478</v>
      </c>
      <c r="E42" s="18">
        <v>565044</v>
      </c>
      <c r="F42" s="18">
        <v>646478</v>
      </c>
      <c r="G42" s="18">
        <v>646478</v>
      </c>
      <c r="H42" s="18">
        <v>641723</v>
      </c>
      <c r="I42" s="18">
        <v>618511</v>
      </c>
      <c r="J42" s="18">
        <f>H42-I42</f>
        <v>23212</v>
      </c>
      <c r="K42" s="18">
        <v>623225</v>
      </c>
    </row>
    <row r="43" spans="1:11" s="7" customFormat="1" ht="33" x14ac:dyDescent="0.25">
      <c r="A43" s="17" t="s">
        <v>114</v>
      </c>
      <c r="B43" s="17" t="s">
        <v>115</v>
      </c>
      <c r="C43" s="17" t="s">
        <v>116</v>
      </c>
      <c r="D43" s="18">
        <f>D44+D48</f>
        <v>401000</v>
      </c>
      <c r="E43" s="18">
        <f>E44+E48</f>
        <v>400000</v>
      </c>
      <c r="F43" s="18">
        <f>F44+F48</f>
        <v>401000</v>
      </c>
      <c r="G43" s="18">
        <f>G44+G48</f>
        <v>401000</v>
      </c>
      <c r="H43" s="18">
        <f>H44+H48</f>
        <v>401000</v>
      </c>
      <c r="I43" s="18">
        <f>I44+I48</f>
        <v>385560</v>
      </c>
      <c r="J43" s="18">
        <f>H43-I43</f>
        <v>15440</v>
      </c>
      <c r="K43" s="18">
        <f>K44+K48</f>
        <v>139424</v>
      </c>
    </row>
    <row r="44" spans="1:11" s="7" customFormat="1" ht="22.5" x14ac:dyDescent="0.25">
      <c r="A44" s="17" t="s">
        <v>117</v>
      </c>
      <c r="B44" s="17" t="s">
        <v>118</v>
      </c>
      <c r="C44" s="17" t="s">
        <v>119</v>
      </c>
      <c r="D44" s="18">
        <f>+D45+D47</f>
        <v>131000</v>
      </c>
      <c r="E44" s="18">
        <f>+E45+E47</f>
        <v>130000</v>
      </c>
      <c r="F44" s="18">
        <f>+F45+F47</f>
        <v>131000</v>
      </c>
      <c r="G44" s="18">
        <f>+G45+G47</f>
        <v>131000</v>
      </c>
      <c r="H44" s="18">
        <f>+H45+H47</f>
        <v>131000</v>
      </c>
      <c r="I44" s="18">
        <f>+I45+I47</f>
        <v>117060</v>
      </c>
      <c r="J44" s="18">
        <f>H44-I44</f>
        <v>13940</v>
      </c>
      <c r="K44" s="18">
        <f>+K45+K47</f>
        <v>124644</v>
      </c>
    </row>
    <row r="45" spans="1:11" s="7" customFormat="1" ht="22.5" x14ac:dyDescent="0.25">
      <c r="A45" s="17" t="s">
        <v>120</v>
      </c>
      <c r="B45" s="17" t="s">
        <v>121</v>
      </c>
      <c r="C45" s="17" t="s">
        <v>122</v>
      </c>
      <c r="D45" s="18">
        <f>D46</f>
        <v>42000</v>
      </c>
      <c r="E45" s="18">
        <f>E46</f>
        <v>40000</v>
      </c>
      <c r="F45" s="18">
        <f>F46</f>
        <v>42000</v>
      </c>
      <c r="G45" s="18">
        <f>G46</f>
        <v>42000</v>
      </c>
      <c r="H45" s="18">
        <f>H46</f>
        <v>42000</v>
      </c>
      <c r="I45" s="18">
        <f>I46</f>
        <v>42000</v>
      </c>
      <c r="J45" s="18">
        <f>H45-I45</f>
        <v>0</v>
      </c>
      <c r="K45" s="18">
        <f>K46</f>
        <v>45598</v>
      </c>
    </row>
    <row r="46" spans="1:11" s="7" customFormat="1" x14ac:dyDescent="0.25">
      <c r="A46" s="17" t="s">
        <v>123</v>
      </c>
      <c r="B46" s="17" t="s">
        <v>124</v>
      </c>
      <c r="C46" s="17" t="s">
        <v>125</v>
      </c>
      <c r="D46" s="18">
        <v>42000</v>
      </c>
      <c r="E46" s="18">
        <v>40000</v>
      </c>
      <c r="F46" s="18">
        <v>42000</v>
      </c>
      <c r="G46" s="18">
        <v>42000</v>
      </c>
      <c r="H46" s="18">
        <v>42000</v>
      </c>
      <c r="I46" s="18">
        <v>42000</v>
      </c>
      <c r="J46" s="18">
        <f>H46-I46</f>
        <v>0</v>
      </c>
      <c r="K46" s="18">
        <v>45598</v>
      </c>
    </row>
    <row r="47" spans="1:11" s="7" customFormat="1" x14ac:dyDescent="0.25">
      <c r="A47" s="17" t="s">
        <v>126</v>
      </c>
      <c r="B47" s="17" t="s">
        <v>127</v>
      </c>
      <c r="C47" s="17" t="s">
        <v>128</v>
      </c>
      <c r="D47" s="18">
        <v>89000</v>
      </c>
      <c r="E47" s="18">
        <v>90000</v>
      </c>
      <c r="F47" s="18">
        <v>89000</v>
      </c>
      <c r="G47" s="18">
        <v>89000</v>
      </c>
      <c r="H47" s="18">
        <v>89000</v>
      </c>
      <c r="I47" s="18">
        <v>75060</v>
      </c>
      <c r="J47" s="18">
        <f>H47-I47</f>
        <v>13940</v>
      </c>
      <c r="K47" s="18">
        <v>79046</v>
      </c>
    </row>
    <row r="48" spans="1:11" s="7" customFormat="1" ht="22.5" x14ac:dyDescent="0.25">
      <c r="A48" s="17" t="s">
        <v>129</v>
      </c>
      <c r="B48" s="17" t="s">
        <v>130</v>
      </c>
      <c r="C48" s="17" t="s">
        <v>131</v>
      </c>
      <c r="D48" s="18">
        <f>+D49</f>
        <v>270000</v>
      </c>
      <c r="E48" s="18">
        <f>+E49</f>
        <v>270000</v>
      </c>
      <c r="F48" s="18">
        <f>+F49</f>
        <v>270000</v>
      </c>
      <c r="G48" s="18">
        <f>+G49</f>
        <v>270000</v>
      </c>
      <c r="H48" s="18">
        <f>+H49</f>
        <v>270000</v>
      </c>
      <c r="I48" s="18">
        <f>+I49</f>
        <v>268500</v>
      </c>
      <c r="J48" s="18">
        <f>H48-I48</f>
        <v>1500</v>
      </c>
      <c r="K48" s="18">
        <f>+K49</f>
        <v>14780</v>
      </c>
    </row>
    <row r="49" spans="1:12" s="7" customFormat="1" x14ac:dyDescent="0.25">
      <c r="A49" s="17" t="s">
        <v>132</v>
      </c>
      <c r="B49" s="17" t="s">
        <v>133</v>
      </c>
      <c r="C49" s="17" t="s">
        <v>134</v>
      </c>
      <c r="D49" s="18">
        <v>270000</v>
      </c>
      <c r="E49" s="18">
        <v>270000</v>
      </c>
      <c r="F49" s="18">
        <v>270000</v>
      </c>
      <c r="G49" s="18">
        <v>270000</v>
      </c>
      <c r="H49" s="18">
        <v>270000</v>
      </c>
      <c r="I49" s="18">
        <v>268500</v>
      </c>
      <c r="J49" s="18">
        <f>H49-I49</f>
        <v>1500</v>
      </c>
      <c r="K49" s="18">
        <v>14780</v>
      </c>
    </row>
    <row r="50" spans="1:12" s="7" customFormat="1" ht="22.5" x14ac:dyDescent="0.25">
      <c r="A50" s="17" t="s">
        <v>135</v>
      </c>
      <c r="B50" s="17" t="s">
        <v>136</v>
      </c>
      <c r="C50" s="17" t="s">
        <v>137</v>
      </c>
      <c r="D50" s="18">
        <f>+D51</f>
        <v>1784431</v>
      </c>
      <c r="E50" s="18">
        <f>+E51</f>
        <v>1734080</v>
      </c>
      <c r="F50" s="18">
        <f>+F51</f>
        <v>1784431</v>
      </c>
      <c r="G50" s="18">
        <f>+G51</f>
        <v>1784431</v>
      </c>
      <c r="H50" s="18">
        <f>+H51</f>
        <v>1784431</v>
      </c>
      <c r="I50" s="18">
        <f>+I51</f>
        <v>911636</v>
      </c>
      <c r="J50" s="18">
        <f>H50-I50</f>
        <v>872795</v>
      </c>
      <c r="K50" s="18">
        <f>+K51</f>
        <v>253138</v>
      </c>
    </row>
    <row r="51" spans="1:12" s="7" customFormat="1" ht="22.5" x14ac:dyDescent="0.25">
      <c r="A51" s="17" t="s">
        <v>138</v>
      </c>
      <c r="B51" s="17" t="s">
        <v>139</v>
      </c>
      <c r="C51" s="17" t="s">
        <v>140</v>
      </c>
      <c r="D51" s="18">
        <f>D52</f>
        <v>1784431</v>
      </c>
      <c r="E51" s="18">
        <f>E52</f>
        <v>1734080</v>
      </c>
      <c r="F51" s="18">
        <f>F52</f>
        <v>1784431</v>
      </c>
      <c r="G51" s="18">
        <f>G52</f>
        <v>1784431</v>
      </c>
      <c r="H51" s="18">
        <f>H52</f>
        <v>1784431</v>
      </c>
      <c r="I51" s="18">
        <f>I52</f>
        <v>911636</v>
      </c>
      <c r="J51" s="18">
        <f>H51-I51</f>
        <v>872795</v>
      </c>
      <c r="K51" s="18">
        <f>K52</f>
        <v>253138</v>
      </c>
    </row>
    <row r="52" spans="1:12" s="7" customFormat="1" ht="22.5" x14ac:dyDescent="0.25">
      <c r="A52" s="17" t="s">
        <v>141</v>
      </c>
      <c r="B52" s="17" t="s">
        <v>142</v>
      </c>
      <c r="C52" s="17" t="s">
        <v>143</v>
      </c>
      <c r="D52" s="18">
        <f>D53</f>
        <v>1784431</v>
      </c>
      <c r="E52" s="18">
        <f>E53</f>
        <v>1734080</v>
      </c>
      <c r="F52" s="18">
        <f>F53</f>
        <v>1784431</v>
      </c>
      <c r="G52" s="18">
        <f>G53</f>
        <v>1784431</v>
      </c>
      <c r="H52" s="18">
        <f>H53</f>
        <v>1784431</v>
      </c>
      <c r="I52" s="18">
        <f>I53</f>
        <v>911636</v>
      </c>
      <c r="J52" s="18">
        <f>H52-I52</f>
        <v>872795</v>
      </c>
      <c r="K52" s="18">
        <f>K53</f>
        <v>253138</v>
      </c>
    </row>
    <row r="53" spans="1:12" s="7" customFormat="1" x14ac:dyDescent="0.25">
      <c r="A53" s="17" t="s">
        <v>144</v>
      </c>
      <c r="B53" s="17" t="s">
        <v>145</v>
      </c>
      <c r="C53" s="17" t="s">
        <v>146</v>
      </c>
      <c r="D53" s="18">
        <v>1784431</v>
      </c>
      <c r="E53" s="18">
        <v>1734080</v>
      </c>
      <c r="F53" s="18">
        <v>1784431</v>
      </c>
      <c r="G53" s="18">
        <v>1784431</v>
      </c>
      <c r="H53" s="18">
        <v>1784431</v>
      </c>
      <c r="I53" s="18">
        <v>911636</v>
      </c>
      <c r="J53" s="18">
        <f>H53-I53</f>
        <v>872795</v>
      </c>
      <c r="K53" s="18">
        <v>253138</v>
      </c>
    </row>
    <row r="54" spans="1:12" s="7" customFormat="1" x14ac:dyDescent="0.25">
      <c r="A54" s="17" t="s">
        <v>147</v>
      </c>
      <c r="B54" s="17" t="s">
        <v>148</v>
      </c>
      <c r="C54" s="17" t="s">
        <v>149</v>
      </c>
      <c r="D54" s="18">
        <v>0</v>
      </c>
      <c r="E54" s="18">
        <v>-1586580</v>
      </c>
      <c r="F54" s="18">
        <v>-1566580</v>
      </c>
      <c r="G54" s="18">
        <v>0</v>
      </c>
      <c r="H54" s="18">
        <v>0</v>
      </c>
      <c r="I54" s="18">
        <v>-530328</v>
      </c>
      <c r="J54" s="18">
        <f>H54-I54</f>
        <v>530328</v>
      </c>
      <c r="K54" s="18">
        <v>0</v>
      </c>
    </row>
    <row r="55" spans="1:12" s="7" customFormat="1" x14ac:dyDescent="0.25">
      <c r="A55" s="17" t="s">
        <v>150</v>
      </c>
      <c r="B55" s="17" t="s">
        <v>151</v>
      </c>
      <c r="C55" s="17" t="s">
        <v>152</v>
      </c>
      <c r="D55" s="18">
        <v>0</v>
      </c>
      <c r="E55" s="18">
        <v>0</v>
      </c>
      <c r="F55" s="18">
        <v>20000</v>
      </c>
      <c r="G55" s="18">
        <v>0</v>
      </c>
      <c r="H55" s="18">
        <v>0</v>
      </c>
      <c r="I55" s="18">
        <v>438125</v>
      </c>
      <c r="J55" s="18">
        <f>H55-I55</f>
        <v>-438125</v>
      </c>
      <c r="K55" s="18">
        <v>0</v>
      </c>
    </row>
    <row r="56" spans="1:12" s="7" customFormat="1" x14ac:dyDescent="0.25">
      <c r="A56" s="17" t="s">
        <v>153</v>
      </c>
      <c r="B56" s="17" t="s">
        <v>154</v>
      </c>
      <c r="C56" s="17" t="s">
        <v>155</v>
      </c>
      <c r="D56" s="18">
        <v>0</v>
      </c>
      <c r="E56" s="18">
        <v>-1586580</v>
      </c>
      <c r="F56" s="18">
        <v>-1566580</v>
      </c>
      <c r="G56" s="18">
        <v>0</v>
      </c>
      <c r="H56" s="18">
        <v>0</v>
      </c>
      <c r="I56" s="18">
        <v>-530328</v>
      </c>
      <c r="J56" s="18">
        <f>H56-I56</f>
        <v>530328</v>
      </c>
      <c r="K56" s="18">
        <v>0</v>
      </c>
    </row>
    <row r="57" spans="1:12" s="7" customFormat="1" x14ac:dyDescent="0.25">
      <c r="A57" s="17" t="s">
        <v>156</v>
      </c>
      <c r="B57" s="17" t="s">
        <v>157</v>
      </c>
      <c r="C57" s="17" t="s">
        <v>158</v>
      </c>
      <c r="D57" s="18">
        <v>0</v>
      </c>
      <c r="E57" s="18">
        <v>-1586580</v>
      </c>
      <c r="F57" s="18">
        <v>-1586580</v>
      </c>
      <c r="G57" s="18">
        <v>0</v>
      </c>
      <c r="H57" s="18">
        <v>0</v>
      </c>
      <c r="I57" s="18">
        <v>-968483</v>
      </c>
      <c r="J57" s="18">
        <f>H57-I57</f>
        <v>968483</v>
      </c>
      <c r="K57" s="18">
        <v>0</v>
      </c>
    </row>
    <row r="58" spans="1:12" s="7" customFormat="1" x14ac:dyDescent="0.25">
      <c r="A58" s="15"/>
      <c r="B58" s="15"/>
      <c r="C58" s="15"/>
      <c r="D58" s="16"/>
      <c r="E58" s="16"/>
      <c r="F58" s="16"/>
      <c r="G58" s="16"/>
      <c r="H58" s="16"/>
      <c r="I58" s="16"/>
      <c r="J58" s="16"/>
      <c r="K58" s="16"/>
    </row>
    <row r="59" spans="1:12" x14ac:dyDescent="0.25">
      <c r="A59" s="20" t="s">
        <v>159</v>
      </c>
      <c r="B59" s="20"/>
      <c r="C59" s="20"/>
      <c r="D59" s="20"/>
      <c r="E59" s="20" t="s">
        <v>161</v>
      </c>
      <c r="F59" s="20"/>
      <c r="G59" s="20"/>
      <c r="H59" s="20"/>
      <c r="I59" s="20" t="s">
        <v>162</v>
      </c>
      <c r="J59" s="20"/>
      <c r="K59" s="20"/>
      <c r="L59" s="20"/>
    </row>
    <row r="60" spans="1:12" x14ac:dyDescent="0.25">
      <c r="A60" s="3" t="s">
        <v>160</v>
      </c>
      <c r="B60" s="3"/>
      <c r="C60" s="3"/>
      <c r="D60" s="3"/>
      <c r="E60" s="3" t="s">
        <v>161</v>
      </c>
      <c r="F60" s="3"/>
      <c r="G60" s="3"/>
      <c r="H60" s="3"/>
      <c r="I60" s="3" t="s">
        <v>163</v>
      </c>
      <c r="J60" s="3"/>
      <c r="K60" s="3"/>
      <c r="L60" s="3"/>
    </row>
    <row r="117" spans="1:20" x14ac:dyDescent="0.25">
      <c r="A117" s="19"/>
      <c r="B117" s="19"/>
      <c r="C117" s="19"/>
      <c r="D117" s="19"/>
      <c r="I117" s="19"/>
      <c r="J117" s="19"/>
      <c r="K117" s="19"/>
      <c r="L117" s="19"/>
      <c r="Q117" s="19"/>
      <c r="R117" s="19"/>
      <c r="S117" s="19"/>
      <c r="T117" s="19"/>
    </row>
  </sheetData>
  <mergeCells count="23">
    <mergeCell ref="K9:K10"/>
    <mergeCell ref="A59:D59"/>
    <mergeCell ref="A60:D60"/>
    <mergeCell ref="E59:H59"/>
    <mergeCell ref="E60:H60"/>
    <mergeCell ref="I59:L59"/>
    <mergeCell ref="I60:L6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2018-03-01T09:21:02Z</dcterms:created>
  <dcterms:modified xsi:type="dcterms:W3CDTF">2018-03-01T09:21:03Z</dcterms:modified>
</cp:coreProperties>
</file>