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Puscas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 s="1"/>
  <c r="D21" i="1"/>
  <c r="E21" i="1"/>
  <c r="G21" i="1"/>
  <c r="F21" i="1" s="1"/>
  <c r="K21" i="1" s="1"/>
  <c r="H21" i="1"/>
  <c r="I21" i="1"/>
  <c r="J21" i="1"/>
  <c r="F22" i="1"/>
  <c r="K22" i="1" s="1"/>
  <c r="F23" i="1"/>
  <c r="K23" i="1"/>
  <c r="D26" i="1"/>
  <c r="D25" i="1" s="1"/>
  <c r="D24" i="1" s="1"/>
  <c r="E26" i="1"/>
  <c r="E25" i="1" s="1"/>
  <c r="E24" i="1" s="1"/>
  <c r="F26" i="1"/>
  <c r="K26" i="1" s="1"/>
  <c r="G26" i="1"/>
  <c r="G25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 s="1"/>
  <c r="D29" i="1"/>
  <c r="E29" i="1"/>
  <c r="G29" i="1"/>
  <c r="F29" i="1" s="1"/>
  <c r="K29" i="1" s="1"/>
  <c r="H29" i="1"/>
  <c r="I29" i="1"/>
  <c r="J29" i="1"/>
  <c r="F30" i="1"/>
  <c r="K30" i="1" s="1"/>
  <c r="F31" i="1"/>
  <c r="K31" i="1"/>
  <c r="F32" i="1"/>
  <c r="K32" i="1"/>
  <c r="F33" i="1"/>
  <c r="K33" i="1" s="1"/>
  <c r="D35" i="1"/>
  <c r="D34" i="1" s="1"/>
  <c r="E35" i="1"/>
  <c r="E34" i="1" s="1"/>
  <c r="G35" i="1"/>
  <c r="F35" i="1" s="1"/>
  <c r="K35" i="1" s="1"/>
  <c r="H35" i="1"/>
  <c r="I35" i="1"/>
  <c r="J35" i="1"/>
  <c r="F36" i="1"/>
  <c r="K36" i="1" s="1"/>
  <c r="F37" i="1"/>
  <c r="K37" i="1"/>
  <c r="F38" i="1"/>
  <c r="K38" i="1"/>
  <c r="D40" i="1"/>
  <c r="D39" i="1" s="1"/>
  <c r="E40" i="1"/>
  <c r="E39" i="1" s="1"/>
  <c r="F40" i="1"/>
  <c r="G40" i="1"/>
  <c r="G39" i="1" s="1"/>
  <c r="F39" i="1" s="1"/>
  <c r="H40" i="1"/>
  <c r="H39" i="1" s="1"/>
  <c r="I40" i="1"/>
  <c r="I39" i="1" s="1"/>
  <c r="J40" i="1"/>
  <c r="J39" i="1" s="1"/>
  <c r="K40" i="1"/>
  <c r="F41" i="1"/>
  <c r="K41" i="1" s="1"/>
  <c r="F42" i="1"/>
  <c r="K42" i="1" s="1"/>
  <c r="F43" i="1"/>
  <c r="K43" i="1"/>
  <c r="D46" i="1"/>
  <c r="D45" i="1" s="1"/>
  <c r="D47" i="1"/>
  <c r="E47" i="1"/>
  <c r="E46" i="1" s="1"/>
  <c r="E45" i="1" s="1"/>
  <c r="F47" i="1"/>
  <c r="K47" i="1" s="1"/>
  <c r="G47" i="1"/>
  <c r="G46" i="1" s="1"/>
  <c r="H47" i="1"/>
  <c r="H46" i="1" s="1"/>
  <c r="H45" i="1" s="1"/>
  <c r="I47" i="1"/>
  <c r="I46" i="1" s="1"/>
  <c r="I45" i="1" s="1"/>
  <c r="J47" i="1"/>
  <c r="J46" i="1" s="1"/>
  <c r="J45" i="1" s="1"/>
  <c r="F48" i="1"/>
  <c r="K48" i="1"/>
  <c r="D50" i="1"/>
  <c r="E50" i="1"/>
  <c r="F50" i="1"/>
  <c r="G50" i="1"/>
  <c r="H50" i="1"/>
  <c r="H49" i="1" s="1"/>
  <c r="I50" i="1"/>
  <c r="J50" i="1"/>
  <c r="K50" i="1"/>
  <c r="F51" i="1"/>
  <c r="K51" i="1" s="1"/>
  <c r="D52" i="1"/>
  <c r="E52" i="1"/>
  <c r="G52" i="1"/>
  <c r="F52" i="1" s="1"/>
  <c r="K52" i="1" s="1"/>
  <c r="H52" i="1"/>
  <c r="I52" i="1"/>
  <c r="J52" i="1"/>
  <c r="F53" i="1"/>
  <c r="K53" i="1" s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J55" i="1"/>
  <c r="J54" i="1" s="1"/>
  <c r="F56" i="1"/>
  <c r="K56" i="1"/>
  <c r="F57" i="1"/>
  <c r="K57" i="1"/>
  <c r="D58" i="1"/>
  <c r="E58" i="1"/>
  <c r="F58" i="1"/>
  <c r="G58" i="1"/>
  <c r="H58" i="1"/>
  <c r="I58" i="1"/>
  <c r="J58" i="1"/>
  <c r="K58" i="1"/>
  <c r="F59" i="1"/>
  <c r="K59" i="1" s="1"/>
  <c r="F60" i="1"/>
  <c r="K60" i="1" s="1"/>
  <c r="F61" i="1"/>
  <c r="K61" i="1"/>
  <c r="F62" i="1"/>
  <c r="K62" i="1"/>
  <c r="D64" i="1"/>
  <c r="D63" i="1" s="1"/>
  <c r="E64" i="1"/>
  <c r="E63" i="1" s="1"/>
  <c r="F64" i="1"/>
  <c r="G64" i="1"/>
  <c r="G63" i="1" s="1"/>
  <c r="H64" i="1"/>
  <c r="H63" i="1" s="1"/>
  <c r="I64" i="1"/>
  <c r="I63" i="1" s="1"/>
  <c r="J64" i="1"/>
  <c r="J63" i="1" s="1"/>
  <c r="K64" i="1"/>
  <c r="F65" i="1"/>
  <c r="K65" i="1" s="1"/>
  <c r="D68" i="1"/>
  <c r="D67" i="1" s="1"/>
  <c r="D66" i="1" s="1"/>
  <c r="E68" i="1"/>
  <c r="E67" i="1" s="1"/>
  <c r="E66" i="1" s="1"/>
  <c r="G68" i="1"/>
  <c r="G67" i="1" s="1"/>
  <c r="H68" i="1"/>
  <c r="H67" i="1" s="1"/>
  <c r="H66" i="1" s="1"/>
  <c r="I68" i="1"/>
  <c r="I67" i="1" s="1"/>
  <c r="I66" i="1" s="1"/>
  <c r="J68" i="1"/>
  <c r="J67" i="1" s="1"/>
  <c r="J66" i="1" s="1"/>
  <c r="F69" i="1"/>
  <c r="K69" i="1" s="1"/>
  <c r="F70" i="1"/>
  <c r="K70" i="1"/>
  <c r="J49" i="1" l="1"/>
  <c r="I49" i="1"/>
  <c r="J44" i="1"/>
  <c r="K39" i="1"/>
  <c r="I16" i="1"/>
  <c r="I15" i="1" s="1"/>
  <c r="F25" i="1"/>
  <c r="K25" i="1" s="1"/>
  <c r="G24" i="1"/>
  <c r="F24" i="1" s="1"/>
  <c r="K24" i="1" s="1"/>
  <c r="H44" i="1"/>
  <c r="I34" i="1"/>
  <c r="I44" i="1"/>
  <c r="J34" i="1"/>
  <c r="J16" i="1" s="1"/>
  <c r="J15" i="1" s="1"/>
  <c r="F63" i="1"/>
  <c r="K63" i="1" s="1"/>
  <c r="F46" i="1"/>
  <c r="K46" i="1" s="1"/>
  <c r="G45" i="1"/>
  <c r="H34" i="1"/>
  <c r="E16" i="1"/>
  <c r="D49" i="1"/>
  <c r="D44" i="1" s="1"/>
  <c r="H16" i="1"/>
  <c r="H15" i="1" s="1"/>
  <c r="F67" i="1"/>
  <c r="K67" i="1" s="1"/>
  <c r="G66" i="1"/>
  <c r="F66" i="1" s="1"/>
  <c r="K66" i="1" s="1"/>
  <c r="E49" i="1"/>
  <c r="E44" i="1" s="1"/>
  <c r="D16" i="1"/>
  <c r="G54" i="1"/>
  <c r="F54" i="1" s="1"/>
  <c r="K54" i="1" s="1"/>
  <c r="G34" i="1"/>
  <c r="F34" i="1" s="1"/>
  <c r="F68" i="1"/>
  <c r="K68" i="1" s="1"/>
  <c r="G18" i="1"/>
  <c r="J13" i="1" l="1"/>
  <c r="J14" i="1"/>
  <c r="I13" i="1"/>
  <c r="I14" i="1"/>
  <c r="F18" i="1"/>
  <c r="K18" i="1" s="1"/>
  <c r="G17" i="1"/>
  <c r="H13" i="1"/>
  <c r="H14" i="1"/>
  <c r="G49" i="1"/>
  <c r="F49" i="1" s="1"/>
  <c r="K49" i="1" s="1"/>
  <c r="E15" i="1"/>
  <c r="D15" i="1"/>
  <c r="F45" i="1"/>
  <c r="K45" i="1" s="1"/>
  <c r="G44" i="1"/>
  <c r="F44" i="1" s="1"/>
  <c r="K44" i="1" s="1"/>
  <c r="K34" i="1"/>
  <c r="D13" i="1" l="1"/>
  <c r="D14" i="1"/>
  <c r="F17" i="1"/>
  <c r="K17" i="1" s="1"/>
  <c r="G16" i="1"/>
  <c r="E13" i="1"/>
  <c r="E14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<sst xmlns="http://schemas.openxmlformats.org/spreadsheetml/2006/main" count="203" uniqueCount="202">
  <si>
    <t>ROMANIA</t>
  </si>
  <si>
    <t>JUDETUL VASLUI</t>
  </si>
  <si>
    <t>COMUNA PUSCASI</t>
  </si>
  <si>
    <t>Cod fiscal: 16404196</t>
  </si>
  <si>
    <t xml:space="preserve"> Anexa 12</t>
  </si>
  <si>
    <t>Cont de executie - Venituri - Bugetul local</t>
  </si>
  <si>
    <t>Trimestrul: 3,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</si>
  <si>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</si>
  <si>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</si>
  <si>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</si>
  <si>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</si>
  <si>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</si>
  <si>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</si>
  <si>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</si>
  <si>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</si>
  <si>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</si>
  <si>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</si>
  <si>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</si>
  <si>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</si>
  <si>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</si>
  <si>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</si>
  <si>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</si>
  <si>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</si>
  <si>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</si>
  <si>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</si>
  <si>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</si>
  <si>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</si>
  <si>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</si>
  <si>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</si>
  <si>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</si>
  <si>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</si>
  <si>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</si>
  <si>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</si>
  <si>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</si>
  <si>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</si>
  <si>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</si>
  <si>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</si>
  <si>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</si>
  <si>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</si>
  <si>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</si>
  <si>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</si>
  <si>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</si>
  <si>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</si>
  <si>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</si>
  <si>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</si>
  <si>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</si>
  <si>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</si>
  <si>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</si>
  <si>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</si>
  <si>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</si>
  <si>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</si>
  <si>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</si>
  <si>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</si>
  <si>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</si>
  <si>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</si>
  <si>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</si>
  <si>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</si>
  <si>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</si>
  <si>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</si>
  <si>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</si>
  <si>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</si>
  <si>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</si>
  <si>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</si>
  <si>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</si>
  <si>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</si>
  <si>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</si>
  <si>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</si>
  <si>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</si>
  <si>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</si>
  <si>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</si>
  <si>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</si>
  <si>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</si>
  <si>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</si>
  <si>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</si>
  <si>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</si>
  <si>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</si>
  <si>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</si>
  <si>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</si>
  <si>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</si>
  <si>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</si>
  <si>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</si>
  <si>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</si>
  <si>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</si>
  <si>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</si>
  <si>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</si>
  <si>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</si>
  <si>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</si>
  <si>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</si>
  <si>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</si>
  <si>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</si>
  <si>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</si>
  <si>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</si>
  <si>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</si>
  <si>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</si>
  <si>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</si>
  <si>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</si>
  <si>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</si>
  <si>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</si>
  <si>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</si>
  <si>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</si>
  <si>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</si>
  <si>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</si>
  <si>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</si>
  <si>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</si>
  <si>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</si>
  <si>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</si>
  <si>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</si>
  <si>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</si>
  <si>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</si>
  <si>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</si>
  <si>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</si>
  <si>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</si>
  <si>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</si>
  <si>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</si>
  <si>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</si>
  <si>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</si>
  <si>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</si>
  <si>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</si>
  <si>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</si>
  <si>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</si>
  <si>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</si>
  <si>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</si>
  <si>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</si>
  <si>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</si>
  <si>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</si>
  <si>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</si>
  <si>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</si>
  <si>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</si>
  <si>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</si>
  <si>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</si>
  <si>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</si>
  <si>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</si>
  <si>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</si>
  <si>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</si>
  <si>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</si>
  <si>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</si>
  <si>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</si>
  <si>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</si>
  <si>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</si>
  <si>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</si>
  <si>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</si>
  <si>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</si>
  <si>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</si>
  <si>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</si>
  <si>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</si>
  <si>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</si>
  <si>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</si>
  <si>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</si>
  <si>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</si>
  <si>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</si>
  <si>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</si>
  <si>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</si>
  <si>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</si>
  <si>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</si>
  <si>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</si>
  <si>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84</t>
  </si>
  <si>
    <t>Incasari din valorificarea bunurilor confiscate, abandonate si alte sume constatate odata cu  confiscarea potrivit legii</t>
  </si>
  <si>
    <t>35.02.03</t>
  </si>
  <si>
    <t>86</t>
  </si>
  <si>
    <t>Diverse venituri (cod 36.02.01+36.02.05+36.02.06+36.02.07+36.02.11+36.02.50)</t>
  </si>
  <si>
    <t>36.02</t>
  </si>
  <si>
    <t>89</t>
  </si>
  <si>
    <t xml:space="preserve">Varsaminte din veniturile si/sau disponibilitatile institutiilor publice </t>
  </si>
  <si>
    <t>36.02.05</t>
  </si>
  <si>
    <t>100</t>
  </si>
  <si>
    <t>Alte venituri</t>
  </si>
  <si>
    <t>36.02.50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</si>
  <si>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</si>
  <si>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</si>
  <si>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</si>
  <si>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</si>
  <si>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</si>
  <si>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</si>
  <si>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114</t>
  </si>
  <si>
    <t>III. OPERAŢIUNI FINANCIARE (cod 40.02+41.02)</t>
  </si>
  <si>
    <t>00.16</t>
  </si>
  <si>
    <t>115</t>
  </si>
  <si>
    <t>Încasări din rambursarea împrumuturilor acordate (cod 40.02.06+40.02.07+40.02.10+40.02.11+40.02.13+40.02.14+40.02.16+40.02.50)</t>
  </si>
  <si>
    <t>40.02</t>
  </si>
  <si>
    <t>121</t>
  </si>
  <si>
    <t>Sume din excedentul bugetului local utilizate pentru finantarea cheltuielilor sectiunii de dezvoltare</t>
  </si>
  <si>
    <t>40.02.14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</si>
  <si>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</si>
  <si>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</si>
  <si>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</si>
  <si>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</si>
  <si>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</si>
  <si>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</si>
  <si>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</si>
  <si>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</si>
  <si>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</si>
  <si>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161</t>
  </si>
  <si>
    <t>Subventii pentru acordarea ajutorului pentru incalzirea locuintei cu lemne, carbuni, combustibili petrolieri</t>
  </si>
  <si>
    <t>42.02.34</t>
  </si>
  <si>
    <t>166</t>
  </si>
  <si>
    <t>Subventii din bugetul de stat pentru finantarea sanatatii</t>
  </si>
  <si>
    <t>42.02.41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</si>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</sst>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D15+D63+D66</f>
        <v>3831544</v>
      </c>
      <c r="E13" s="11">
        <f>E15+E63+E66</f>
        <v>2940544</v>
      </c>
      <c r="F13" s="11">
        <f>G13+H13</f>
        <v>5897649</v>
      </c>
      <c r="G13" s="11">
        <f>G15+G63+G66</f>
        <v>1112844</v>
      </c>
      <c r="H13" s="11">
        <f>H15+H63+H66</f>
        <v>4784805</v>
      </c>
      <c r="I13" s="11">
        <f>I15+I63+I66</f>
        <v>4586601</v>
      </c>
      <c r="J13" s="11">
        <f>J15+J63+J66</f>
        <v>12436</v>
      </c>
      <c r="K13" s="11">
        <f>F13-I13-J13</f>
        <v>1298612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D15-D35+D63</f>
        <v>816500</v>
      </c>
      <c r="E14" s="11">
        <f>E15-E35+E63</f>
        <v>641000</v>
      </c>
      <c r="F14" s="11">
        <f>G14+H14</f>
        <v>3603511</v>
      </c>
      <c r="G14" s="11">
        <f>G15-G35+G63</f>
        <v>1112844</v>
      </c>
      <c r="H14" s="11">
        <f>H15-H35+H63</f>
        <v>2490667</v>
      </c>
      <c r="I14" s="11">
        <f>I15-I35+I63</f>
        <v>2292463</v>
      </c>
      <c r="J14" s="11">
        <f>J15-J35+J63</f>
        <v>12436</v>
      </c>
      <c r="K14" s="11">
        <f>F14-I14-J14</f>
        <v>1298612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D16+D44</f>
        <v>3757500</v>
      </c>
      <c r="E15" s="11">
        <f>E16+E44</f>
        <v>2880000</v>
      </c>
      <c r="F15" s="11">
        <f>G15+H15</f>
        <v>4255930</v>
      </c>
      <c r="G15" s="11">
        <f>G16+G44</f>
        <v>1112844</v>
      </c>
      <c r="H15" s="11">
        <f>H16+H44</f>
        <v>3143086</v>
      </c>
      <c r="I15" s="11">
        <f>I16+I44</f>
        <v>2944882</v>
      </c>
      <c r="J15" s="11">
        <f>J16+J44</f>
        <v>12436</v>
      </c>
      <c r="K15" s="11">
        <f>F15-I15-J15</f>
        <v>1298612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D17+D24+D34</f>
        <v>3626000</v>
      </c>
      <c r="E16" s="11">
        <f>E17+E24+E34</f>
        <v>2769500</v>
      </c>
      <c r="F16" s="11">
        <f>G16+H16</f>
        <v>3008388</v>
      </c>
      <c r="G16" s="11">
        <f>G17+G24+G34</f>
        <v>61009</v>
      </c>
      <c r="H16" s="11">
        <f>H17+H24+H34</f>
        <v>2947379</v>
      </c>
      <c r="I16" s="11">
        <f>I17+I24+I34</f>
        <v>2834729</v>
      </c>
      <c r="J16" s="11">
        <f>J17+J24+J34</f>
        <v>8985</v>
      </c>
      <c r="K16" s="11">
        <f>F16-I16-J16</f>
        <v>164674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501000</v>
      </c>
      <c r="E17" s="11">
        <f>+E18</f>
        <v>376500</v>
      </c>
      <c r="F17" s="11">
        <f>G17+H17</f>
        <v>422198</v>
      </c>
      <c r="G17" s="11">
        <f>+G18</f>
        <v>0</v>
      </c>
      <c r="H17" s="11">
        <f>+H18</f>
        <v>422198</v>
      </c>
      <c r="I17" s="11">
        <f>+I18</f>
        <v>422198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501000</v>
      </c>
      <c r="E18" s="11">
        <f>E19+E21</f>
        <v>376500</v>
      </c>
      <c r="F18" s="11">
        <f>G18+H18</f>
        <v>422198</v>
      </c>
      <c r="G18" s="11">
        <f>G19+G21</f>
        <v>0</v>
      </c>
      <c r="H18" s="11">
        <f>H19+H21</f>
        <v>422198</v>
      </c>
      <c r="I18" s="11">
        <f>I19+I21</f>
        <v>422198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0</v>
      </c>
      <c r="E19" s="11">
        <f>+E20</f>
        <v>0</v>
      </c>
      <c r="F19" s="11">
        <f>G19+H19</f>
        <v>1967</v>
      </c>
      <c r="G19" s="11">
        <f>+G20</f>
        <v>0</v>
      </c>
      <c r="H19" s="11">
        <f>+H20</f>
        <v>1967</v>
      </c>
      <c r="I19" s="11">
        <f>+I20</f>
        <v>1967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0</v>
      </c>
      <c r="E20" s="11">
        <v>0</v>
      </c>
      <c r="F20" s="11">
        <f>G20+H20</f>
        <v>1967</v>
      </c>
      <c r="G20" s="11">
        <v>0</v>
      </c>
      <c r="H20" s="11">
        <v>1967</v>
      </c>
      <c r="I20" s="11">
        <v>1967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501000</v>
      </c>
      <c r="E21" s="11">
        <f>E22+E23</f>
        <v>376500</v>
      </c>
      <c r="F21" s="11">
        <f>G21+H21</f>
        <v>420231</v>
      </c>
      <c r="G21" s="11">
        <f>G22+G23</f>
        <v>0</v>
      </c>
      <c r="H21" s="11">
        <f>H22+H23</f>
        <v>420231</v>
      </c>
      <c r="I21" s="11">
        <f>I22+I23</f>
        <v>420231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130000</v>
      </c>
      <c r="E22" s="11">
        <v>97500</v>
      </c>
      <c r="F22" s="11">
        <f>G22+H22</f>
        <v>116532</v>
      </c>
      <c r="G22" s="11">
        <v>0</v>
      </c>
      <c r="H22" s="11">
        <v>116532</v>
      </c>
      <c r="I22" s="11">
        <v>116532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371000</v>
      </c>
      <c r="E23" s="11">
        <v>279000</v>
      </c>
      <c r="F23" s="11">
        <f>G23+H23</f>
        <v>303699</v>
      </c>
      <c r="G23" s="11">
        <v>0</v>
      </c>
      <c r="H23" s="11">
        <v>303699</v>
      </c>
      <c r="I23" s="11">
        <v>303699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162000</v>
      </c>
      <c r="E24" s="11">
        <f>E25</f>
        <v>135000</v>
      </c>
      <c r="F24" s="11">
        <f>G24+H24</f>
        <v>298491</v>
      </c>
      <c r="G24" s="11">
        <f>G25</f>
        <v>45364</v>
      </c>
      <c r="H24" s="11">
        <f>H25</f>
        <v>253127</v>
      </c>
      <c r="I24" s="11">
        <f>I25</f>
        <v>149388</v>
      </c>
      <c r="J24" s="11">
        <f>J25</f>
        <v>6169</v>
      </c>
      <c r="K24" s="11">
        <f>F24-I24-J24</f>
        <v>142934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</f>
        <v>162000</v>
      </c>
      <c r="E25" s="11">
        <f>E26+E29+E33</f>
        <v>135000</v>
      </c>
      <c r="F25" s="11">
        <f>G25+H25</f>
        <v>298491</v>
      </c>
      <c r="G25" s="11">
        <f>G26+G29+G33</f>
        <v>45364</v>
      </c>
      <c r="H25" s="11">
        <f>H26+H29+H33</f>
        <v>253127</v>
      </c>
      <c r="I25" s="11">
        <f>I26+I29+I33</f>
        <v>149388</v>
      </c>
      <c r="J25" s="11">
        <f>J26+J29+J33</f>
        <v>6169</v>
      </c>
      <c r="K25" s="11">
        <f>F25-I25-J25</f>
        <v>142934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40000</v>
      </c>
      <c r="E26" s="11">
        <f>E27+E28</f>
        <v>35000</v>
      </c>
      <c r="F26" s="11">
        <f>G26+H26</f>
        <v>116339</v>
      </c>
      <c r="G26" s="11">
        <f>G27+G28</f>
        <v>9579</v>
      </c>
      <c r="H26" s="11">
        <f>H27+H28</f>
        <v>106760</v>
      </c>
      <c r="I26" s="11">
        <f>I27+I28</f>
        <v>39964</v>
      </c>
      <c r="J26" s="11">
        <f>J27+J28</f>
        <v>4503</v>
      </c>
      <c r="K26" s="11">
        <f>F26-I26-J26</f>
        <v>71872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39500</v>
      </c>
      <c r="E27" s="11">
        <v>34500</v>
      </c>
      <c r="F27" s="11">
        <f>G27+H27</f>
        <v>54623</v>
      </c>
      <c r="G27" s="11">
        <v>9579</v>
      </c>
      <c r="H27" s="11">
        <v>45044</v>
      </c>
      <c r="I27" s="11">
        <v>36843</v>
      </c>
      <c r="J27" s="11">
        <v>546</v>
      </c>
      <c r="K27" s="11">
        <f>F27-I27-J27</f>
        <v>17234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500</v>
      </c>
      <c r="E28" s="11">
        <v>500</v>
      </c>
      <c r="F28" s="11">
        <f>G28+H28</f>
        <v>61716</v>
      </c>
      <c r="G28" s="11">
        <v>0</v>
      </c>
      <c r="H28" s="11">
        <v>61716</v>
      </c>
      <c r="I28" s="11">
        <v>3121</v>
      </c>
      <c r="J28" s="11">
        <v>3957</v>
      </c>
      <c r="K28" s="11">
        <f>F28-I28-J28</f>
        <v>54638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90000</v>
      </c>
      <c r="E29" s="11">
        <f>E30+E31+E32</f>
        <v>76000</v>
      </c>
      <c r="F29" s="11">
        <f>G29+H29</f>
        <v>159306</v>
      </c>
      <c r="G29" s="11">
        <f>G30+G31+G32</f>
        <v>35400</v>
      </c>
      <c r="H29" s="11">
        <f>H30+H31+H32</f>
        <v>123906</v>
      </c>
      <c r="I29" s="11">
        <f>I30+I31+I32</f>
        <v>87753</v>
      </c>
      <c r="J29" s="11">
        <f>J30+J31+J32</f>
        <v>1593</v>
      </c>
      <c r="K29" s="11">
        <f>F29-I29-J29</f>
        <v>69960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52000</v>
      </c>
      <c r="E30" s="11">
        <v>44000</v>
      </c>
      <c r="F30" s="11">
        <f>G30+H30</f>
        <v>80111</v>
      </c>
      <c r="G30" s="11">
        <v>14194</v>
      </c>
      <c r="H30" s="11">
        <v>65917</v>
      </c>
      <c r="I30" s="11">
        <v>51078</v>
      </c>
      <c r="J30" s="11">
        <v>772</v>
      </c>
      <c r="K30" s="11">
        <f>F30-I30-J30</f>
        <v>28261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0</v>
      </c>
      <c r="E31" s="11">
        <v>0</v>
      </c>
      <c r="F31" s="11">
        <f>G31+H31</f>
        <v>1926</v>
      </c>
      <c r="G31" s="11">
        <v>0</v>
      </c>
      <c r="H31" s="11">
        <v>1926</v>
      </c>
      <c r="I31" s="11">
        <v>140</v>
      </c>
      <c r="J31" s="11">
        <v>0</v>
      </c>
      <c r="K31" s="11">
        <f>F31-I31-J31</f>
        <v>1786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38000</v>
      </c>
      <c r="E32" s="11">
        <v>32000</v>
      </c>
      <c r="F32" s="11">
        <f>G32+H32</f>
        <v>77269</v>
      </c>
      <c r="G32" s="11">
        <v>21206</v>
      </c>
      <c r="H32" s="11">
        <v>56063</v>
      </c>
      <c r="I32" s="11">
        <v>36535</v>
      </c>
      <c r="J32" s="11">
        <v>821</v>
      </c>
      <c r="K32" s="11">
        <f>F32-I32-J32</f>
        <v>39913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32000</v>
      </c>
      <c r="E33" s="11">
        <v>24000</v>
      </c>
      <c r="F33" s="11">
        <f>G33+H33</f>
        <v>22846</v>
      </c>
      <c r="G33" s="11">
        <v>385</v>
      </c>
      <c r="H33" s="11">
        <v>22461</v>
      </c>
      <c r="I33" s="11">
        <v>21671</v>
      </c>
      <c r="J33" s="11">
        <v>73</v>
      </c>
      <c r="K33" s="11">
        <f>F33-I33-J33</f>
        <v>1102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2963000</v>
      </c>
      <c r="E34" s="11">
        <f>E35+E39</f>
        <v>2258000</v>
      </c>
      <c r="F34" s="11">
        <f>G34+H34</f>
        <v>2287699</v>
      </c>
      <c r="G34" s="11">
        <f>G35+G39</f>
        <v>15645</v>
      </c>
      <c r="H34" s="11">
        <f>H35+H39</f>
        <v>2272054</v>
      </c>
      <c r="I34" s="11">
        <f>I35+I39</f>
        <v>2263143</v>
      </c>
      <c r="J34" s="11">
        <f>J35+J39</f>
        <v>2816</v>
      </c>
      <c r="K34" s="11">
        <f>F34-I34-J34</f>
        <v>21740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2941000</v>
      </c>
      <c r="E35" s="11">
        <f>+E36+E37+E38</f>
        <v>2239000</v>
      </c>
      <c r="F35" s="11">
        <f>G35+H35</f>
        <v>2239000</v>
      </c>
      <c r="G35" s="11">
        <f>+G36+G37+G38</f>
        <v>0</v>
      </c>
      <c r="H35" s="11">
        <f>+H36+H37+H38</f>
        <v>2239000</v>
      </c>
      <c r="I35" s="11">
        <f>+I36+I37+I38</f>
        <v>2239000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2042000</v>
      </c>
      <c r="E36" s="11">
        <v>1561000</v>
      </c>
      <c r="F36" s="11">
        <f>G36+H36</f>
        <v>1561000</v>
      </c>
      <c r="G36" s="11">
        <v>0</v>
      </c>
      <c r="H36" s="11">
        <v>1561000</v>
      </c>
      <c r="I36" s="11">
        <v>1561000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50000</v>
      </c>
      <c r="E37" s="11">
        <v>42000</v>
      </c>
      <c r="F37" s="11">
        <f>G37+H37</f>
        <v>42000</v>
      </c>
      <c r="G37" s="11">
        <v>0</v>
      </c>
      <c r="H37" s="11">
        <v>42000</v>
      </c>
      <c r="I37" s="11">
        <v>42000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849000</v>
      </c>
      <c r="E38" s="11">
        <v>636000</v>
      </c>
      <c r="F38" s="11">
        <f>G38+H38</f>
        <v>636000</v>
      </c>
      <c r="G38" s="11">
        <v>0</v>
      </c>
      <c r="H38" s="11">
        <v>636000</v>
      </c>
      <c r="I38" s="11">
        <v>636000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22000</v>
      </c>
      <c r="E39" s="11">
        <f>E40+E43</f>
        <v>19000</v>
      </c>
      <c r="F39" s="11">
        <f>G39+H39</f>
        <v>48699</v>
      </c>
      <c r="G39" s="11">
        <f>G40+G43</f>
        <v>15645</v>
      </c>
      <c r="H39" s="11">
        <f>H40+H43</f>
        <v>33054</v>
      </c>
      <c r="I39" s="11">
        <f>I40+I43</f>
        <v>24143</v>
      </c>
      <c r="J39" s="11">
        <f>J40+J43</f>
        <v>2816</v>
      </c>
      <c r="K39" s="11">
        <f>F39-I39-J39</f>
        <v>21740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22000</v>
      </c>
      <c r="E40" s="11">
        <f>E41+E42</f>
        <v>19000</v>
      </c>
      <c r="F40" s="11">
        <f>G40+H40</f>
        <v>48698</v>
      </c>
      <c r="G40" s="11">
        <f>G41+G42</f>
        <v>15645</v>
      </c>
      <c r="H40" s="11">
        <f>H41+H42</f>
        <v>33053</v>
      </c>
      <c r="I40" s="11">
        <f>I41+I42</f>
        <v>24142</v>
      </c>
      <c r="J40" s="11">
        <f>J41+J42</f>
        <v>2816</v>
      </c>
      <c r="K40" s="11">
        <f>F40-I40-J40</f>
        <v>21740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22000</v>
      </c>
      <c r="E41" s="11">
        <v>19000</v>
      </c>
      <c r="F41" s="11">
        <f>G41+H41</f>
        <v>44518</v>
      </c>
      <c r="G41" s="11">
        <v>15645</v>
      </c>
      <c r="H41" s="11">
        <v>28873</v>
      </c>
      <c r="I41" s="11">
        <v>22715</v>
      </c>
      <c r="J41" s="11">
        <v>2816</v>
      </c>
      <c r="K41" s="11">
        <f>F41-I41-J41</f>
        <v>18987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0</v>
      </c>
      <c r="E42" s="11">
        <v>0</v>
      </c>
      <c r="F42" s="11">
        <f>G42+H42</f>
        <v>4180</v>
      </c>
      <c r="G42" s="11">
        <v>0</v>
      </c>
      <c r="H42" s="11">
        <v>4180</v>
      </c>
      <c r="I42" s="11">
        <v>1427</v>
      </c>
      <c r="J42" s="11">
        <v>0</v>
      </c>
      <c r="K42" s="11">
        <f>F42-I42-J42</f>
        <v>2753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0</v>
      </c>
      <c r="E43" s="11">
        <v>0</v>
      </c>
      <c r="F43" s="11">
        <f>G43+H43</f>
        <v>1</v>
      </c>
      <c r="G43" s="11">
        <v>0</v>
      </c>
      <c r="H43" s="11">
        <v>1</v>
      </c>
      <c r="I43" s="11">
        <v>1</v>
      </c>
      <c r="J43" s="11">
        <v>0</v>
      </c>
      <c r="K43" s="11">
        <f>F43-I43-J43</f>
        <v>0</v>
      </c>
    </row>
    <row r="44" spans="1:11" s="6" customFormat="1" x14ac:dyDescent="0.25">
      <c r="A44" s="10" t="s">
        <v>116</v>
      </c>
      <c r="B44" s="10" t="s">
        <v>117</v>
      </c>
      <c r="C44" s="10" t="s">
        <v>118</v>
      </c>
      <c r="D44" s="11">
        <f>D45+D49</f>
        <v>131500</v>
      </c>
      <c r="E44" s="11">
        <f>E45+E49</f>
        <v>110500</v>
      </c>
      <c r="F44" s="11">
        <f>G44+H44</f>
        <v>1247542</v>
      </c>
      <c r="G44" s="11">
        <f>G45+G49</f>
        <v>1051835</v>
      </c>
      <c r="H44" s="11">
        <f>H45+H49</f>
        <v>195707</v>
      </c>
      <c r="I44" s="11">
        <f>I45+I49</f>
        <v>110153</v>
      </c>
      <c r="J44" s="11">
        <f>J45+J49</f>
        <v>3451</v>
      </c>
      <c r="K44" s="11">
        <f>F44-I44-J44</f>
        <v>1133938</v>
      </c>
    </row>
    <row r="45" spans="1:11" s="6" customFormat="1" ht="22.5" x14ac:dyDescent="0.25">
      <c r="A45" s="10" t="s">
        <v>119</v>
      </c>
      <c r="B45" s="10" t="s">
        <v>120</v>
      </c>
      <c r="C45" s="10" t="s">
        <v>121</v>
      </c>
      <c r="D45" s="11">
        <f>D46</f>
        <v>8500</v>
      </c>
      <c r="E45" s="11">
        <f>E46</f>
        <v>6500</v>
      </c>
      <c r="F45" s="11">
        <f>G45+H45</f>
        <v>18181</v>
      </c>
      <c r="G45" s="11">
        <f>G46</f>
        <v>7416</v>
      </c>
      <c r="H45" s="11">
        <f>H46</f>
        <v>10765</v>
      </c>
      <c r="I45" s="11">
        <f>I46</f>
        <v>1793</v>
      </c>
      <c r="J45" s="11">
        <f>J46</f>
        <v>2201</v>
      </c>
      <c r="K45" s="11">
        <f>F45-I45-J45</f>
        <v>14187</v>
      </c>
    </row>
    <row r="46" spans="1:11" s="6" customFormat="1" ht="22.5" x14ac:dyDescent="0.25">
      <c r="A46" s="10" t="s">
        <v>122</v>
      </c>
      <c r="B46" s="10" t="s">
        <v>123</v>
      </c>
      <c r="C46" s="10" t="s">
        <v>124</v>
      </c>
      <c r="D46" s="11">
        <f>+D47</f>
        <v>8500</v>
      </c>
      <c r="E46" s="11">
        <f>+E47</f>
        <v>6500</v>
      </c>
      <c r="F46" s="11">
        <f>G46+H46</f>
        <v>18181</v>
      </c>
      <c r="G46" s="11">
        <f>+G47</f>
        <v>7416</v>
      </c>
      <c r="H46" s="11">
        <f>+H47</f>
        <v>10765</v>
      </c>
      <c r="I46" s="11">
        <f>+I47</f>
        <v>1793</v>
      </c>
      <c r="J46" s="11">
        <f>+J47</f>
        <v>2201</v>
      </c>
      <c r="K46" s="11">
        <f>F46-I46-J46</f>
        <v>14187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</f>
        <v>8500</v>
      </c>
      <c r="E47" s="11">
        <f>E48</f>
        <v>6500</v>
      </c>
      <c r="F47" s="11">
        <f>G47+H47</f>
        <v>18181</v>
      </c>
      <c r="G47" s="11">
        <f>G48</f>
        <v>7416</v>
      </c>
      <c r="H47" s="11">
        <f>H48</f>
        <v>10765</v>
      </c>
      <c r="I47" s="11">
        <f>I48</f>
        <v>1793</v>
      </c>
      <c r="J47" s="11">
        <f>J48</f>
        <v>2201</v>
      </c>
      <c r="K47" s="11">
        <f>F47-I47-J47</f>
        <v>14187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v>8500</v>
      </c>
      <c r="E48" s="11">
        <v>6500</v>
      </c>
      <c r="F48" s="11">
        <f>G48+H48</f>
        <v>18181</v>
      </c>
      <c r="G48" s="11">
        <v>7416</v>
      </c>
      <c r="H48" s="11">
        <v>10765</v>
      </c>
      <c r="I48" s="11">
        <v>1793</v>
      </c>
      <c r="J48" s="11">
        <v>2201</v>
      </c>
      <c r="K48" s="11">
        <f>F48-I48-J48</f>
        <v>14187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D50+D52+D54+D58</f>
        <v>123000</v>
      </c>
      <c r="E49" s="11">
        <f>E50+E52+E54+E58</f>
        <v>104000</v>
      </c>
      <c r="F49" s="11">
        <f>G49+H49</f>
        <v>1229361</v>
      </c>
      <c r="G49" s="11">
        <f>G50+G52+G54+G58</f>
        <v>1044419</v>
      </c>
      <c r="H49" s="11">
        <f>H50+H52+H54+H58</f>
        <v>184942</v>
      </c>
      <c r="I49" s="11">
        <f>I50+I52+I54+I58</f>
        <v>108360</v>
      </c>
      <c r="J49" s="11">
        <f>J50+J52+J54+J58</f>
        <v>1250</v>
      </c>
      <c r="K49" s="11">
        <f>F49-I49-J49</f>
        <v>1119751</v>
      </c>
    </row>
    <row r="50" spans="1:11" s="6" customFormat="1" ht="43.5" x14ac:dyDescent="0.25">
      <c r="A50" s="10" t="s">
        <v>134</v>
      </c>
      <c r="B50" s="10" t="s">
        <v>135</v>
      </c>
      <c r="C50" s="10" t="s">
        <v>136</v>
      </c>
      <c r="D50" s="11">
        <f>+D51</f>
        <v>0</v>
      </c>
      <c r="E50" s="11">
        <f>+E51</f>
        <v>0</v>
      </c>
      <c r="F50" s="11">
        <f>G50+H50</f>
        <v>1950</v>
      </c>
      <c r="G50" s="11">
        <f>+G51</f>
        <v>0</v>
      </c>
      <c r="H50" s="11">
        <f>+H51</f>
        <v>1950</v>
      </c>
      <c r="I50" s="11">
        <f>+I51</f>
        <v>1950</v>
      </c>
      <c r="J50" s="11">
        <f>+J51</f>
        <v>0</v>
      </c>
      <c r="K50" s="11">
        <f>F50-I50-J50</f>
        <v>0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0</v>
      </c>
      <c r="E51" s="11">
        <v>0</v>
      </c>
      <c r="F51" s="11">
        <f>G51+H51</f>
        <v>1950</v>
      </c>
      <c r="G51" s="11">
        <v>0</v>
      </c>
      <c r="H51" s="11">
        <v>1950</v>
      </c>
      <c r="I51" s="11">
        <v>1950</v>
      </c>
      <c r="J51" s="11">
        <v>0</v>
      </c>
      <c r="K51" s="11">
        <f>F51-I51-J51</f>
        <v>0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+D53</f>
        <v>0</v>
      </c>
      <c r="E52" s="11">
        <f>+E53</f>
        <v>0</v>
      </c>
      <c r="F52" s="11">
        <f>G52+H52</f>
        <v>115</v>
      </c>
      <c r="G52" s="11">
        <f>+G53</f>
        <v>0</v>
      </c>
      <c r="H52" s="11">
        <f>+H53</f>
        <v>115</v>
      </c>
      <c r="I52" s="11">
        <f>+I53</f>
        <v>115</v>
      </c>
      <c r="J52" s="11">
        <f>+J53</f>
        <v>0</v>
      </c>
      <c r="K52" s="11">
        <f>F52-I52-J52</f>
        <v>0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v>0</v>
      </c>
      <c r="E53" s="11">
        <v>0</v>
      </c>
      <c r="F53" s="11">
        <f>G53+H53</f>
        <v>115</v>
      </c>
      <c r="G53" s="11">
        <v>0</v>
      </c>
      <c r="H53" s="11">
        <v>115</v>
      </c>
      <c r="I53" s="11">
        <v>115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D55+D57</f>
        <v>35000</v>
      </c>
      <c r="E54" s="11">
        <f>E55+E57</f>
        <v>30000</v>
      </c>
      <c r="F54" s="11">
        <f>G54+H54</f>
        <v>1143132</v>
      </c>
      <c r="G54" s="11">
        <f>G55+G57</f>
        <v>1039140</v>
      </c>
      <c r="H54" s="11">
        <f>H55+H57</f>
        <v>103992</v>
      </c>
      <c r="I54" s="11">
        <f>I55+I57</f>
        <v>31313</v>
      </c>
      <c r="J54" s="11">
        <f>J55+J57</f>
        <v>1250</v>
      </c>
      <c r="K54" s="11">
        <f>F54-I54-J54</f>
        <v>1110569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</f>
        <v>35000</v>
      </c>
      <c r="E55" s="11">
        <f>E56</f>
        <v>30000</v>
      </c>
      <c r="F55" s="11">
        <f>G55+H55</f>
        <v>1143102</v>
      </c>
      <c r="G55" s="11">
        <f>G56</f>
        <v>1039140</v>
      </c>
      <c r="H55" s="11">
        <f>H56</f>
        <v>103962</v>
      </c>
      <c r="I55" s="11">
        <f>I56</f>
        <v>31283</v>
      </c>
      <c r="J55" s="11">
        <f>J56</f>
        <v>1250</v>
      </c>
      <c r="K55" s="11">
        <f>F55-I55-J55</f>
        <v>1110569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v>35000</v>
      </c>
      <c r="E56" s="11">
        <v>30000</v>
      </c>
      <c r="F56" s="11">
        <f>G56+H56</f>
        <v>1143102</v>
      </c>
      <c r="G56" s="11">
        <v>1039140</v>
      </c>
      <c r="H56" s="11">
        <v>103962</v>
      </c>
      <c r="I56" s="11">
        <v>31283</v>
      </c>
      <c r="J56" s="11">
        <v>1250</v>
      </c>
      <c r="K56" s="11">
        <f>F56-I56-J56</f>
        <v>1110569</v>
      </c>
    </row>
    <row r="57" spans="1:11" s="6" customFormat="1" ht="33" x14ac:dyDescent="0.25">
      <c r="A57" s="10" t="s">
        <v>155</v>
      </c>
      <c r="B57" s="10" t="s">
        <v>156</v>
      </c>
      <c r="C57" s="10" t="s">
        <v>157</v>
      </c>
      <c r="D57" s="11">
        <v>0</v>
      </c>
      <c r="E57" s="11">
        <v>0</v>
      </c>
      <c r="F57" s="11">
        <f>G57+H57</f>
        <v>30</v>
      </c>
      <c r="G57" s="11">
        <v>0</v>
      </c>
      <c r="H57" s="11">
        <v>30</v>
      </c>
      <c r="I57" s="11">
        <v>30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158</v>
      </c>
      <c r="B58" s="10" t="s">
        <v>159</v>
      </c>
      <c r="C58" s="10" t="s">
        <v>160</v>
      </c>
      <c r="D58" s="11">
        <f>+D59+D60</f>
        <v>88000</v>
      </c>
      <c r="E58" s="11">
        <f>+E59+E60</f>
        <v>74000</v>
      </c>
      <c r="F58" s="11">
        <f>G58+H58</f>
        <v>84164</v>
      </c>
      <c r="G58" s="11">
        <f>+G59+G60</f>
        <v>5279</v>
      </c>
      <c r="H58" s="11">
        <f>+H59+H60</f>
        <v>78885</v>
      </c>
      <c r="I58" s="11">
        <f>+I59+I60</f>
        <v>74982</v>
      </c>
      <c r="J58" s="11">
        <f>+J59+J60</f>
        <v>0</v>
      </c>
      <c r="K58" s="11">
        <f>F58-I58-J58</f>
        <v>9182</v>
      </c>
    </row>
    <row r="59" spans="1:11" s="6" customFormat="1" ht="22.5" x14ac:dyDescent="0.25">
      <c r="A59" s="10" t="s">
        <v>161</v>
      </c>
      <c r="B59" s="10" t="s">
        <v>162</v>
      </c>
      <c r="C59" s="10" t="s">
        <v>163</v>
      </c>
      <c r="D59" s="11">
        <v>70000</v>
      </c>
      <c r="E59" s="11">
        <v>60000</v>
      </c>
      <c r="F59" s="11">
        <f>G59+H59</f>
        <v>58436</v>
      </c>
      <c r="G59" s="11">
        <v>0</v>
      </c>
      <c r="H59" s="11">
        <v>58436</v>
      </c>
      <c r="I59" s="11">
        <v>58436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v>18000</v>
      </c>
      <c r="E60" s="11">
        <v>14000</v>
      </c>
      <c r="F60" s="11">
        <f>G60+H60</f>
        <v>25728</v>
      </c>
      <c r="G60" s="11">
        <v>5279</v>
      </c>
      <c r="H60" s="11">
        <v>20449</v>
      </c>
      <c r="I60" s="11">
        <v>16546</v>
      </c>
      <c r="J60" s="11">
        <v>0</v>
      </c>
      <c r="K60" s="11">
        <f>F60-I60-J60</f>
        <v>9182</v>
      </c>
    </row>
    <row r="61" spans="1:11" s="6" customFormat="1" ht="33" x14ac:dyDescent="0.25">
      <c r="A61" s="10" t="s">
        <v>167</v>
      </c>
      <c r="B61" s="10" t="s">
        <v>168</v>
      </c>
      <c r="C61" s="10" t="s">
        <v>169</v>
      </c>
      <c r="D61" s="11">
        <v>-255000</v>
      </c>
      <c r="E61" s="11">
        <v>122462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v>255000</v>
      </c>
      <c r="E62" s="11">
        <v>-122462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173</v>
      </c>
      <c r="B63" s="10" t="s">
        <v>174</v>
      </c>
      <c r="C63" s="10" t="s">
        <v>175</v>
      </c>
      <c r="D63" s="11">
        <f>D64</f>
        <v>0</v>
      </c>
      <c r="E63" s="11">
        <f>E64</f>
        <v>0</v>
      </c>
      <c r="F63" s="11">
        <f>G63+H63</f>
        <v>1586581</v>
      </c>
      <c r="G63" s="11">
        <f>G64</f>
        <v>0</v>
      </c>
      <c r="H63" s="11">
        <f>H64</f>
        <v>1586581</v>
      </c>
      <c r="I63" s="11">
        <f>I64</f>
        <v>1586581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176</v>
      </c>
      <c r="B64" s="10" t="s">
        <v>177</v>
      </c>
      <c r="C64" s="10" t="s">
        <v>178</v>
      </c>
      <c r="D64" s="11">
        <f>+D65</f>
        <v>0</v>
      </c>
      <c r="E64" s="11">
        <f>+E65</f>
        <v>0</v>
      </c>
      <c r="F64" s="11">
        <f>G64+H64</f>
        <v>1586581</v>
      </c>
      <c r="G64" s="11">
        <f>+G65</f>
        <v>0</v>
      </c>
      <c r="H64" s="11">
        <f>+H65</f>
        <v>1586581</v>
      </c>
      <c r="I64" s="11">
        <f>+I65</f>
        <v>1586581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179</v>
      </c>
      <c r="B65" s="10" t="s">
        <v>180</v>
      </c>
      <c r="C65" s="10" t="s">
        <v>181</v>
      </c>
      <c r="D65" s="11">
        <v>0</v>
      </c>
      <c r="E65" s="11">
        <v>0</v>
      </c>
      <c r="F65" s="11">
        <f>G65+H65</f>
        <v>1586581</v>
      </c>
      <c r="G65" s="11">
        <v>0</v>
      </c>
      <c r="H65" s="11">
        <v>1586581</v>
      </c>
      <c r="I65" s="11">
        <v>1586581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182</v>
      </c>
      <c r="B66" s="10" t="s">
        <v>183</v>
      </c>
      <c r="C66" s="10" t="s">
        <v>184</v>
      </c>
      <c r="D66" s="11">
        <f>D67</f>
        <v>74044</v>
      </c>
      <c r="E66" s="11">
        <f>E67</f>
        <v>60544</v>
      </c>
      <c r="F66" s="11">
        <f>G66+H66</f>
        <v>55138</v>
      </c>
      <c r="G66" s="11">
        <f>G67</f>
        <v>0</v>
      </c>
      <c r="H66" s="11">
        <f>H67</f>
        <v>55138</v>
      </c>
      <c r="I66" s="11">
        <f>I67</f>
        <v>55138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185</v>
      </c>
      <c r="B67" s="10" t="s">
        <v>186</v>
      </c>
      <c r="C67" s="10" t="s">
        <v>187</v>
      </c>
      <c r="D67" s="11">
        <f>D68</f>
        <v>74044</v>
      </c>
      <c r="E67" s="11">
        <f>E68</f>
        <v>60544</v>
      </c>
      <c r="F67" s="11">
        <f>G67+H67</f>
        <v>55138</v>
      </c>
      <c r="G67" s="11">
        <f>G68</f>
        <v>0</v>
      </c>
      <c r="H67" s="11">
        <f>H68</f>
        <v>55138</v>
      </c>
      <c r="I67" s="11">
        <f>I68</f>
        <v>55138</v>
      </c>
      <c r="J67" s="11">
        <f>J68</f>
        <v>0</v>
      </c>
      <c r="K67" s="11">
        <f>F67-I67-J67</f>
        <v>0</v>
      </c>
    </row>
    <row r="68" spans="1:12" s="6" customFormat="1" ht="75" x14ac:dyDescent="0.25">
      <c r="A68" s="10" t="s">
        <v>188</v>
      </c>
      <c r="B68" s="10" t="s">
        <v>189</v>
      </c>
      <c r="C68" s="10" t="s">
        <v>190</v>
      </c>
      <c r="D68" s="11">
        <f>+D69+D70</f>
        <v>74044</v>
      </c>
      <c r="E68" s="11">
        <f>+E69+E70</f>
        <v>60544</v>
      </c>
      <c r="F68" s="11">
        <f>G68+H68</f>
        <v>55138</v>
      </c>
      <c r="G68" s="11">
        <f>+G69+G70</f>
        <v>0</v>
      </c>
      <c r="H68" s="11">
        <f>+H69+H70</f>
        <v>55138</v>
      </c>
      <c r="I68" s="11">
        <f>+I69+I70</f>
        <v>55138</v>
      </c>
      <c r="J68" s="11">
        <f>+J69+J70</f>
        <v>0</v>
      </c>
      <c r="K68" s="11">
        <f>F68-I68-J68</f>
        <v>0</v>
      </c>
    </row>
    <row r="69" spans="1:12" s="6" customFormat="1" ht="33" x14ac:dyDescent="0.25">
      <c r="A69" s="10" t="s">
        <v>191</v>
      </c>
      <c r="B69" s="10" t="s">
        <v>192</v>
      </c>
      <c r="C69" s="10" t="s">
        <v>193</v>
      </c>
      <c r="D69" s="11">
        <v>5044</v>
      </c>
      <c r="E69" s="11">
        <v>5044</v>
      </c>
      <c r="F69" s="11">
        <f>G69+H69</f>
        <v>5428</v>
      </c>
      <c r="G69" s="11">
        <v>0</v>
      </c>
      <c r="H69" s="11">
        <v>5428</v>
      </c>
      <c r="I69" s="11">
        <v>5428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194</v>
      </c>
      <c r="B70" s="10" t="s">
        <v>195</v>
      </c>
      <c r="C70" s="10" t="s">
        <v>196</v>
      </c>
      <c r="D70" s="11">
        <v>69000</v>
      </c>
      <c r="E70" s="11">
        <v>55500</v>
      </c>
      <c r="F70" s="11">
        <f>G70+H70</f>
        <v>49710</v>
      </c>
      <c r="G70" s="11">
        <v>0</v>
      </c>
      <c r="H70" s="11">
        <v>49710</v>
      </c>
      <c r="I70" s="11">
        <v>49710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197</v>
      </c>
      <c r="B72" s="13"/>
      <c r="C72" s="13"/>
      <c r="D72" s="13"/>
      <c r="E72" s="13" t="s">
        <v>199</v>
      </c>
      <c r="F72" s="13"/>
      <c r="G72" s="13"/>
      <c r="H72" s="13"/>
      <c r="I72" s="13" t="s">
        <v>200</v>
      </c>
      <c r="J72" s="13"/>
      <c r="K72" s="13"/>
      <c r="L72" s="13"/>
    </row>
    <row r="73" spans="1:12" x14ac:dyDescent="0.25">
      <c r="A73" s="3" t="s">
        <v>198</v>
      </c>
      <c r="B73" s="3"/>
      <c r="C73" s="3"/>
      <c r="D73" s="3"/>
      <c r="E73" s="3" t="s">
        <v>199</v>
      </c>
      <c r="F73" s="3"/>
      <c r="G73" s="3"/>
      <c r="H73" s="3"/>
      <c r="I73" s="3" t="s">
        <v>201</v>
      </c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6">
    <mergeCell ref="H10:H11"/>
    <mergeCell ref="I9:I11"/>
    <mergeCell ref="J9:J11"/>
    <mergeCell ref="K9:K11"/>
    <mergeCell ref="A72:D72"/>
    <mergeCell ref="A73:D73"/>
    <mergeCell ref="E72:H72"/>
    <mergeCell ref="E73:H73"/>
    <mergeCell ref="I72:L72"/>
    <mergeCell ref="I73:L73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2017-11-12T09:54:30Z</dcterms:created>
  <dcterms:modified xsi:type="dcterms:W3CDTF">2017-11-12T09:54:32Z</dcterms:modified>
</cp:coreProperties>
</file>