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K18" i="1"/>
  <c r="K17" i="1" s="1"/>
  <c r="J19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I20" i="1" s="1"/>
  <c r="K22" i="1"/>
  <c r="K21" i="1" s="1"/>
  <c r="J23" i="1"/>
  <c r="J24" i="1"/>
  <c r="D25" i="1"/>
  <c r="E25" i="1"/>
  <c r="F25" i="1"/>
  <c r="G25" i="1"/>
  <c r="H25" i="1"/>
  <c r="I25" i="1"/>
  <c r="J25" i="1"/>
  <c r="K25" i="1"/>
  <c r="J26" i="1"/>
  <c r="D27" i="1"/>
  <c r="E27" i="1"/>
  <c r="F27" i="1"/>
  <c r="G27" i="1"/>
  <c r="H27" i="1"/>
  <c r="J27" i="1" s="1"/>
  <c r="I27" i="1"/>
  <c r="K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I30" i="1"/>
  <c r="I29" i="1" s="1"/>
  <c r="J30" i="1"/>
  <c r="K30" i="1"/>
  <c r="K29" i="1" s="1"/>
  <c r="J31" i="1"/>
  <c r="J32" i="1"/>
  <c r="J33" i="1"/>
  <c r="J34" i="1"/>
  <c r="J35" i="1"/>
  <c r="H36" i="1"/>
  <c r="J36" i="1" s="1"/>
  <c r="J37" i="1"/>
  <c r="D38" i="1"/>
  <c r="D36" i="1" s="1"/>
  <c r="E38" i="1"/>
  <c r="E36" i="1" s="1"/>
  <c r="F38" i="1"/>
  <c r="F36" i="1" s="1"/>
  <c r="G38" i="1"/>
  <c r="G36" i="1" s="1"/>
  <c r="H38" i="1"/>
  <c r="I38" i="1"/>
  <c r="I36" i="1" s="1"/>
  <c r="J38" i="1"/>
  <c r="K38" i="1"/>
  <c r="K36" i="1" s="1"/>
  <c r="J39" i="1"/>
  <c r="D42" i="1"/>
  <c r="D41" i="1" s="1"/>
  <c r="D40" i="1" s="1"/>
  <c r="E42" i="1"/>
  <c r="E41" i="1" s="1"/>
  <c r="E40" i="1" s="1"/>
  <c r="F42" i="1"/>
  <c r="F41" i="1" s="1"/>
  <c r="F40" i="1" s="1"/>
  <c r="G42" i="1"/>
  <c r="G41" i="1" s="1"/>
  <c r="G40" i="1" s="1"/>
  <c r="H42" i="1"/>
  <c r="H41" i="1" s="1"/>
  <c r="I42" i="1"/>
  <c r="I41" i="1" s="1"/>
  <c r="I40" i="1" s="1"/>
  <c r="J42" i="1"/>
  <c r="K42" i="1"/>
  <c r="K41" i="1" s="1"/>
  <c r="K40" i="1" s="1"/>
  <c r="J43" i="1"/>
  <c r="J44" i="1"/>
  <c r="D45" i="1"/>
  <c r="E45" i="1"/>
  <c r="F45" i="1"/>
  <c r="G45" i="1"/>
  <c r="H45" i="1"/>
  <c r="I45" i="1"/>
  <c r="J45" i="1"/>
  <c r="K45" i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H48" i="1" s="1"/>
  <c r="I49" i="1"/>
  <c r="I48" i="1" s="1"/>
  <c r="I47" i="1" s="1"/>
  <c r="J49" i="1"/>
  <c r="K49" i="1"/>
  <c r="K48" i="1" s="1"/>
  <c r="K47" i="1" s="1"/>
  <c r="J50" i="1"/>
  <c r="J51" i="1"/>
  <c r="J52" i="1"/>
  <c r="J53" i="1"/>
  <c r="J54" i="1"/>
  <c r="J55" i="1"/>
  <c r="I12" i="1" l="1"/>
  <c r="G20" i="1"/>
  <c r="G12" i="1" s="1"/>
  <c r="F20" i="1"/>
  <c r="J14" i="1"/>
  <c r="H13" i="1"/>
  <c r="H47" i="1"/>
  <c r="J47" i="1" s="1"/>
  <c r="J48" i="1"/>
  <c r="E20" i="1"/>
  <c r="D20" i="1"/>
  <c r="D12" i="1" s="1"/>
  <c r="F12" i="1"/>
  <c r="E12" i="1"/>
  <c r="J17" i="1"/>
  <c r="H40" i="1"/>
  <c r="J40" i="1" s="1"/>
  <c r="J41" i="1"/>
  <c r="J29" i="1"/>
  <c r="K20" i="1"/>
  <c r="K12" i="1" s="1"/>
  <c r="H21" i="1"/>
  <c r="J13" i="1" l="1"/>
  <c r="J21" i="1"/>
  <c r="H20" i="1"/>
  <c r="J20" i="1" s="1"/>
  <c r="H12" i="1" l="1"/>
  <c r="J12" i="1" s="1"/>
</calcChain>
</file>

<file path=xl/sharedStrings.xml><?xml version="1.0" encoding="utf-8"?>
<sst xmlns="http://schemas.openxmlformats.org/spreadsheetml/2006/main" count="159" uniqueCount="158">
  <si>
    <t>ROMANIA</t>
  </si>
  <si>
    <t>JUDETUL VASLUI</t>
  </si>
  <si>
    <t>COMUNA PUSCASI</t>
  </si>
  <si>
    <t>Cod fiscal: 16404196</t>
  </si>
  <si>
    <t xml:space="preserve"> Anexa 13</t>
  </si>
  <si>
    <t>Cont de executie - Cheltuieli - Bugetul local</t>
  </si>
  <si>
    <t>Trimestrul: 1,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</si>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</sst>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D13+D17+D20+D40+D47</f>
        <v>5418124</v>
      </c>
      <c r="E12" s="11">
        <f>E13+E17+E20+E40+E47</f>
        <v>5418124</v>
      </c>
      <c r="F12" s="11">
        <f>F13+F17+F20+F40+F47</f>
        <v>894000</v>
      </c>
      <c r="G12" s="11">
        <f>G13+G17+G20+G40+G47</f>
        <v>891020</v>
      </c>
      <c r="H12" s="11">
        <f>H13+H17+H20+H40+H47</f>
        <v>891020</v>
      </c>
      <c r="I12" s="11">
        <f>I13+I17+I20+I40+I47</f>
        <v>669929</v>
      </c>
      <c r="J12" s="11">
        <f>H12-I12</f>
        <v>221091</v>
      </c>
      <c r="K12" s="11">
        <f>K13+K17+K20+K40+K47</f>
        <v>743892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953000</v>
      </c>
      <c r="E13" s="11">
        <f>E14</f>
        <v>953000</v>
      </c>
      <c r="F13" s="11">
        <f>F14</f>
        <v>260000</v>
      </c>
      <c r="G13" s="11">
        <f>G14</f>
        <v>259200</v>
      </c>
      <c r="H13" s="11">
        <f>H14</f>
        <v>259200</v>
      </c>
      <c r="I13" s="11">
        <f>I14</f>
        <v>176565</v>
      </c>
      <c r="J13" s="11">
        <f>H13-I13</f>
        <v>82635</v>
      </c>
      <c r="K13" s="11">
        <f>K14</f>
        <v>194356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953000</v>
      </c>
      <c r="E14" s="11">
        <f>E15</f>
        <v>953000</v>
      </c>
      <c r="F14" s="11">
        <f>F15</f>
        <v>260000</v>
      </c>
      <c r="G14" s="11">
        <f>G15</f>
        <v>259200</v>
      </c>
      <c r="H14" s="11">
        <f>H15</f>
        <v>259200</v>
      </c>
      <c r="I14" s="11">
        <f>I15</f>
        <v>176565</v>
      </c>
      <c r="J14" s="11">
        <f>H14-I14</f>
        <v>82635</v>
      </c>
      <c r="K14" s="11">
        <f>K15</f>
        <v>194356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953000</v>
      </c>
      <c r="E15" s="11">
        <f>E16</f>
        <v>953000</v>
      </c>
      <c r="F15" s="11">
        <f>F16</f>
        <v>260000</v>
      </c>
      <c r="G15" s="11">
        <f>G16</f>
        <v>259200</v>
      </c>
      <c r="H15" s="11">
        <f>H16</f>
        <v>259200</v>
      </c>
      <c r="I15" s="11">
        <f>I16</f>
        <v>176565</v>
      </c>
      <c r="J15" s="11">
        <f>H15-I15</f>
        <v>82635</v>
      </c>
      <c r="K15" s="11">
        <f>K16</f>
        <v>194356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953000</v>
      </c>
      <c r="E16" s="11">
        <v>953000</v>
      </c>
      <c r="F16" s="11">
        <v>260000</v>
      </c>
      <c r="G16" s="11">
        <v>259200</v>
      </c>
      <c r="H16" s="11">
        <v>259200</v>
      </c>
      <c r="I16" s="11">
        <v>176565</v>
      </c>
      <c r="J16" s="11">
        <f>H16-I16</f>
        <v>82635</v>
      </c>
      <c r="K16" s="11">
        <v>194356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40000</v>
      </c>
      <c r="E17" s="11">
        <f>+E18</f>
        <v>40000</v>
      </c>
      <c r="F17" s="11">
        <f>+F18</f>
        <v>10000</v>
      </c>
      <c r="G17" s="11">
        <f>+G18</f>
        <v>10000</v>
      </c>
      <c r="H17" s="11">
        <f>+H18</f>
        <v>10000</v>
      </c>
      <c r="I17" s="11">
        <f>+I18</f>
        <v>7884</v>
      </c>
      <c r="J17" s="11">
        <f>H17-I17</f>
        <v>2116</v>
      </c>
      <c r="K17" s="11">
        <f>+K18</f>
        <v>8358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40000</v>
      </c>
      <c r="E18" s="11">
        <f>+E19</f>
        <v>40000</v>
      </c>
      <c r="F18" s="11">
        <f>+F19</f>
        <v>10000</v>
      </c>
      <c r="G18" s="11">
        <f>+G19</f>
        <v>10000</v>
      </c>
      <c r="H18" s="11">
        <f>+H19</f>
        <v>10000</v>
      </c>
      <c r="I18" s="11">
        <f>+I19</f>
        <v>7884</v>
      </c>
      <c r="J18" s="11">
        <f>H18-I18</f>
        <v>2116</v>
      </c>
      <c r="K18" s="11">
        <f>+K19</f>
        <v>8358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40000</v>
      </c>
      <c r="E19" s="11">
        <v>40000</v>
      </c>
      <c r="F19" s="11">
        <v>10000</v>
      </c>
      <c r="G19" s="11">
        <v>10000</v>
      </c>
      <c r="H19" s="11">
        <v>10000</v>
      </c>
      <c r="I19" s="11">
        <v>7884</v>
      </c>
      <c r="J19" s="11">
        <f>H19-I19</f>
        <v>2116</v>
      </c>
      <c r="K19" s="11">
        <v>8358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D21+D27+D29+D36</f>
        <v>2291044</v>
      </c>
      <c r="E20" s="11">
        <f>E21+E27+E29+E36</f>
        <v>2291044</v>
      </c>
      <c r="F20" s="11">
        <f>F21+F27+F29+F36</f>
        <v>559000</v>
      </c>
      <c r="G20" s="11">
        <f>G21+G27+G29+G36</f>
        <v>556820</v>
      </c>
      <c r="H20" s="11">
        <f>H21+H27+H29+H36</f>
        <v>556820</v>
      </c>
      <c r="I20" s="11">
        <f>I21+I27+I29+I36</f>
        <v>454032</v>
      </c>
      <c r="J20" s="11">
        <f>H20-I20</f>
        <v>102788</v>
      </c>
      <c r="K20" s="11">
        <f>K21+K27+K29+K36</f>
        <v>495664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D22+D25</f>
        <v>1545000</v>
      </c>
      <c r="E21" s="11">
        <f>E22+E25</f>
        <v>1545000</v>
      </c>
      <c r="F21" s="11">
        <f>F22+F25</f>
        <v>370000</v>
      </c>
      <c r="G21" s="11">
        <f>G22+G25</f>
        <v>370000</v>
      </c>
      <c r="H21" s="11">
        <f>H22+H25</f>
        <v>370000</v>
      </c>
      <c r="I21" s="11">
        <f>I22+I25</f>
        <v>325178</v>
      </c>
      <c r="J21" s="11">
        <f>H21-I21</f>
        <v>44822</v>
      </c>
      <c r="K21" s="11">
        <f>K22+K25</f>
        <v>353639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D23+D24</f>
        <v>756310</v>
      </c>
      <c r="E22" s="11">
        <f>E23+E24</f>
        <v>756310</v>
      </c>
      <c r="F22" s="11">
        <f>F23+F24</f>
        <v>174510</v>
      </c>
      <c r="G22" s="11">
        <f>G23+G24</f>
        <v>174510</v>
      </c>
      <c r="H22" s="11">
        <f>H23+H24</f>
        <v>174510</v>
      </c>
      <c r="I22" s="11">
        <f>I23+I24</f>
        <v>154579</v>
      </c>
      <c r="J22" s="11">
        <f>H22-I22</f>
        <v>19931</v>
      </c>
      <c r="K22" s="11">
        <f>K23+K24</f>
        <v>162116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319600</v>
      </c>
      <c r="E23" s="11">
        <v>319600</v>
      </c>
      <c r="F23" s="11">
        <v>61900</v>
      </c>
      <c r="G23" s="11">
        <v>61900</v>
      </c>
      <c r="H23" s="11">
        <v>61900</v>
      </c>
      <c r="I23" s="11">
        <v>51803</v>
      </c>
      <c r="J23" s="11">
        <f>H23-I23</f>
        <v>10097</v>
      </c>
      <c r="K23" s="11">
        <v>55167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436710</v>
      </c>
      <c r="E24" s="11">
        <v>436710</v>
      </c>
      <c r="F24" s="11">
        <v>112610</v>
      </c>
      <c r="G24" s="11">
        <v>112610</v>
      </c>
      <c r="H24" s="11">
        <v>112610</v>
      </c>
      <c r="I24" s="11">
        <v>102776</v>
      </c>
      <c r="J24" s="11">
        <f>H24-I24</f>
        <v>9834</v>
      </c>
      <c r="K24" s="11">
        <v>106949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</f>
        <v>788690</v>
      </c>
      <c r="E25" s="11">
        <f>E26</f>
        <v>788690</v>
      </c>
      <c r="F25" s="11">
        <f>F26</f>
        <v>195490</v>
      </c>
      <c r="G25" s="11">
        <f>G26</f>
        <v>195490</v>
      </c>
      <c r="H25" s="11">
        <f>H26</f>
        <v>195490</v>
      </c>
      <c r="I25" s="11">
        <f>I26</f>
        <v>170599</v>
      </c>
      <c r="J25" s="11">
        <f>H25-I25</f>
        <v>24891</v>
      </c>
      <c r="K25" s="11">
        <f>K26</f>
        <v>191523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788690</v>
      </c>
      <c r="E26" s="11">
        <v>788690</v>
      </c>
      <c r="F26" s="11">
        <v>195490</v>
      </c>
      <c r="G26" s="11">
        <v>195490</v>
      </c>
      <c r="H26" s="11">
        <v>195490</v>
      </c>
      <c r="I26" s="11">
        <v>170599</v>
      </c>
      <c r="J26" s="11">
        <f>H26-I26</f>
        <v>24891</v>
      </c>
      <c r="K26" s="11">
        <v>191523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71000</v>
      </c>
      <c r="E27" s="11">
        <f>+E28</f>
        <v>71000</v>
      </c>
      <c r="F27" s="11">
        <f>+F28</f>
        <v>19000</v>
      </c>
      <c r="G27" s="11">
        <f>+G28</f>
        <v>18900</v>
      </c>
      <c r="H27" s="11">
        <f>+H28</f>
        <v>18900</v>
      </c>
      <c r="I27" s="11">
        <f>+I28</f>
        <v>15658</v>
      </c>
      <c r="J27" s="11">
        <f>H27-I27</f>
        <v>3242</v>
      </c>
      <c r="K27" s="11">
        <f>+K28</f>
        <v>17543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71000</v>
      </c>
      <c r="E28" s="11">
        <v>71000</v>
      </c>
      <c r="F28" s="11">
        <v>19000</v>
      </c>
      <c r="G28" s="11">
        <v>18900</v>
      </c>
      <c r="H28" s="11">
        <v>18900</v>
      </c>
      <c r="I28" s="11">
        <v>15658</v>
      </c>
      <c r="J28" s="11">
        <f>H28-I28</f>
        <v>3242</v>
      </c>
      <c r="K28" s="11">
        <v>17543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D30+D34+D35</f>
        <v>110000</v>
      </c>
      <c r="E29" s="11">
        <f>E30+E34+E35</f>
        <v>110000</v>
      </c>
      <c r="F29" s="11">
        <f>F30+F34+F35</f>
        <v>25000</v>
      </c>
      <c r="G29" s="11">
        <f>G30+G34+G35</f>
        <v>25000</v>
      </c>
      <c r="H29" s="11">
        <f>H30+H34+H35</f>
        <v>25000</v>
      </c>
      <c r="I29" s="11">
        <f>I30+I34+I35</f>
        <v>4385</v>
      </c>
      <c r="J29" s="11">
        <f>H29-I29</f>
        <v>20615</v>
      </c>
      <c r="K29" s="11">
        <f>K30+K34+K35</f>
        <v>10729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+D31+D32+D33</f>
        <v>60000</v>
      </c>
      <c r="E30" s="11">
        <f>+E31+E32+E33</f>
        <v>60000</v>
      </c>
      <c r="F30" s="11">
        <f>+F31+F32+F33</f>
        <v>20000</v>
      </c>
      <c r="G30" s="11">
        <f>+G31+G32+G33</f>
        <v>20000</v>
      </c>
      <c r="H30" s="11">
        <f>+H31+H32+H33</f>
        <v>20000</v>
      </c>
      <c r="I30" s="11">
        <f>+I31+I32+I33</f>
        <v>4385</v>
      </c>
      <c r="J30" s="11">
        <f>H30-I30</f>
        <v>15615</v>
      </c>
      <c r="K30" s="11">
        <f>+K31+K32+K33</f>
        <v>8968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20000</v>
      </c>
      <c r="E31" s="11">
        <v>20000</v>
      </c>
      <c r="F31" s="11">
        <v>10000</v>
      </c>
      <c r="G31" s="11">
        <v>10000</v>
      </c>
      <c r="H31" s="11">
        <v>10000</v>
      </c>
      <c r="I31" s="11">
        <v>1972</v>
      </c>
      <c r="J31" s="11">
        <f>H31-I31</f>
        <v>8028</v>
      </c>
      <c r="K31" s="11">
        <v>6508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47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40000</v>
      </c>
      <c r="E33" s="11">
        <v>40000</v>
      </c>
      <c r="F33" s="11">
        <v>10000</v>
      </c>
      <c r="G33" s="11">
        <v>10000</v>
      </c>
      <c r="H33" s="11">
        <v>10000</v>
      </c>
      <c r="I33" s="11">
        <v>2413</v>
      </c>
      <c r="J33" s="11">
        <f>H33-I33</f>
        <v>7587</v>
      </c>
      <c r="K33" s="11">
        <v>2413</v>
      </c>
    </row>
    <row r="34" spans="1:11" s="6" customFormat="1" x14ac:dyDescent="0.25">
      <c r="A34" s="10" t="s">
        <v>87</v>
      </c>
      <c r="B34" s="10" t="s">
        <v>88</v>
      </c>
      <c r="C34" s="10" t="s">
        <v>89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1761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v>50000</v>
      </c>
      <c r="E35" s="11">
        <v>50000</v>
      </c>
      <c r="F35" s="11">
        <v>5000</v>
      </c>
      <c r="G35" s="11">
        <v>5000</v>
      </c>
      <c r="H35" s="11">
        <v>5000</v>
      </c>
      <c r="I35" s="11">
        <v>0</v>
      </c>
      <c r="J35" s="11">
        <f>H35-I35</f>
        <v>5000</v>
      </c>
      <c r="K35" s="11">
        <v>0</v>
      </c>
    </row>
    <row r="36" spans="1:11" s="6" customFormat="1" ht="33" x14ac:dyDescent="0.25">
      <c r="A36" s="10" t="s">
        <v>93</v>
      </c>
      <c r="B36" s="10" t="s">
        <v>94</v>
      </c>
      <c r="C36" s="10" t="s">
        <v>95</v>
      </c>
      <c r="D36" s="11">
        <f>D37+D38</f>
        <v>565044</v>
      </c>
      <c r="E36" s="11">
        <f>E37+E38</f>
        <v>565044</v>
      </c>
      <c r="F36" s="11">
        <f>F37+F38</f>
        <v>145000</v>
      </c>
      <c r="G36" s="11">
        <f>G37+G38</f>
        <v>142920</v>
      </c>
      <c r="H36" s="11">
        <f>H37+H38</f>
        <v>142920</v>
      </c>
      <c r="I36" s="11">
        <f>I37+I38</f>
        <v>108811</v>
      </c>
      <c r="J36" s="11">
        <f>H36-I36</f>
        <v>34109</v>
      </c>
      <c r="K36" s="11">
        <f>K37+K38</f>
        <v>113753</v>
      </c>
    </row>
    <row r="37" spans="1:11" s="6" customFormat="1" x14ac:dyDescent="0.25">
      <c r="A37" s="10" t="s">
        <v>96</v>
      </c>
      <c r="B37" s="10" t="s">
        <v>97</v>
      </c>
      <c r="C37" s="10" t="s">
        <v>98</v>
      </c>
      <c r="D37" s="11">
        <v>0</v>
      </c>
      <c r="E37" s="11">
        <v>0</v>
      </c>
      <c r="F37" s="11">
        <v>0</v>
      </c>
      <c r="G37" s="11">
        <v>-2080</v>
      </c>
      <c r="H37" s="11">
        <v>-2080</v>
      </c>
      <c r="I37" s="11">
        <v>-2080</v>
      </c>
      <c r="J37" s="11">
        <f>H37-I37</f>
        <v>0</v>
      </c>
      <c r="K37" s="11">
        <v>0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565044</v>
      </c>
      <c r="E38" s="11">
        <f>E39</f>
        <v>565044</v>
      </c>
      <c r="F38" s="11">
        <f>F39</f>
        <v>145000</v>
      </c>
      <c r="G38" s="11">
        <f>G39</f>
        <v>145000</v>
      </c>
      <c r="H38" s="11">
        <f>H39</f>
        <v>145000</v>
      </c>
      <c r="I38" s="11">
        <f>I39</f>
        <v>110891</v>
      </c>
      <c r="J38" s="11">
        <f>H38-I38</f>
        <v>34109</v>
      </c>
      <c r="K38" s="11">
        <f>K39</f>
        <v>113753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565044</v>
      </c>
      <c r="E39" s="11">
        <v>565044</v>
      </c>
      <c r="F39" s="11">
        <v>145000</v>
      </c>
      <c r="G39" s="11">
        <v>145000</v>
      </c>
      <c r="H39" s="11">
        <v>145000</v>
      </c>
      <c r="I39" s="11">
        <v>110891</v>
      </c>
      <c r="J39" s="11">
        <f>H39-I39</f>
        <v>34109</v>
      </c>
      <c r="K39" s="11">
        <v>113753</v>
      </c>
    </row>
    <row r="40" spans="1:11" s="6" customFormat="1" ht="33" x14ac:dyDescent="0.25">
      <c r="A40" s="10" t="s">
        <v>105</v>
      </c>
      <c r="B40" s="10" t="s">
        <v>106</v>
      </c>
      <c r="C40" s="10" t="s">
        <v>107</v>
      </c>
      <c r="D40" s="11">
        <f>D41+D45</f>
        <v>400000</v>
      </c>
      <c r="E40" s="11">
        <f>E41+E45</f>
        <v>400000</v>
      </c>
      <c r="F40" s="11">
        <f>F41+F45</f>
        <v>45000</v>
      </c>
      <c r="G40" s="11">
        <f>G41+G45</f>
        <v>45000</v>
      </c>
      <c r="H40" s="11">
        <f>H41+H45</f>
        <v>45000</v>
      </c>
      <c r="I40" s="11">
        <f>I41+I45</f>
        <v>26635</v>
      </c>
      <c r="J40" s="11">
        <f>H40-I40</f>
        <v>18365</v>
      </c>
      <c r="K40" s="11">
        <f>K41+K45</f>
        <v>26635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+D42+D44</f>
        <v>130000</v>
      </c>
      <c r="E41" s="11">
        <f>+E42+E44</f>
        <v>130000</v>
      </c>
      <c r="F41" s="11">
        <f>+F42+F44</f>
        <v>45000</v>
      </c>
      <c r="G41" s="11">
        <f>+G42+G44</f>
        <v>45000</v>
      </c>
      <c r="H41" s="11">
        <f>+H42+H44</f>
        <v>45000</v>
      </c>
      <c r="I41" s="11">
        <f>+I42+I44</f>
        <v>26635</v>
      </c>
      <c r="J41" s="11">
        <f>H41-I41</f>
        <v>18365</v>
      </c>
      <c r="K41" s="11">
        <f>+K42+K44</f>
        <v>26635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D43</f>
        <v>40000</v>
      </c>
      <c r="E42" s="11">
        <f>E43</f>
        <v>40000</v>
      </c>
      <c r="F42" s="11">
        <f>F43</f>
        <v>10000</v>
      </c>
      <c r="G42" s="11">
        <f>G43</f>
        <v>10000</v>
      </c>
      <c r="H42" s="11">
        <f>H43</f>
        <v>10000</v>
      </c>
      <c r="I42" s="11">
        <f>I43</f>
        <v>8995</v>
      </c>
      <c r="J42" s="11">
        <f>H42-I42</f>
        <v>1005</v>
      </c>
      <c r="K42" s="11">
        <f>K43</f>
        <v>8995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40000</v>
      </c>
      <c r="E43" s="11">
        <v>40000</v>
      </c>
      <c r="F43" s="11">
        <v>10000</v>
      </c>
      <c r="G43" s="11">
        <v>10000</v>
      </c>
      <c r="H43" s="11">
        <v>10000</v>
      </c>
      <c r="I43" s="11">
        <v>8995</v>
      </c>
      <c r="J43" s="11">
        <f>H43-I43</f>
        <v>1005</v>
      </c>
      <c r="K43" s="11">
        <v>8995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90000</v>
      </c>
      <c r="E44" s="11">
        <v>90000</v>
      </c>
      <c r="F44" s="11">
        <v>35000</v>
      </c>
      <c r="G44" s="11">
        <v>35000</v>
      </c>
      <c r="H44" s="11">
        <v>35000</v>
      </c>
      <c r="I44" s="11">
        <v>17640</v>
      </c>
      <c r="J44" s="11">
        <f>H44-I44</f>
        <v>17360</v>
      </c>
      <c r="K44" s="11">
        <v>17640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+D46</f>
        <v>270000</v>
      </c>
      <c r="E45" s="11">
        <f>+E46</f>
        <v>270000</v>
      </c>
      <c r="F45" s="11">
        <f>+F46</f>
        <v>0</v>
      </c>
      <c r="G45" s="11">
        <f>+G46</f>
        <v>0</v>
      </c>
      <c r="H45" s="11">
        <f>+H46</f>
        <v>0</v>
      </c>
      <c r="I45" s="11">
        <f>+I46</f>
        <v>0</v>
      </c>
      <c r="J45" s="11">
        <f>H45-I45</f>
        <v>0</v>
      </c>
      <c r="K45" s="11">
        <f>+K46</f>
        <v>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270000</v>
      </c>
      <c r="E46" s="11">
        <v>270000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0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f>+D48</f>
        <v>1734080</v>
      </c>
      <c r="E47" s="11">
        <f>+E48</f>
        <v>1734080</v>
      </c>
      <c r="F47" s="11">
        <f>+F48</f>
        <v>20000</v>
      </c>
      <c r="G47" s="11">
        <f>+G48</f>
        <v>20000</v>
      </c>
      <c r="H47" s="11">
        <f>+H48</f>
        <v>20000</v>
      </c>
      <c r="I47" s="11">
        <f>+I48</f>
        <v>4813</v>
      </c>
      <c r="J47" s="11">
        <f>H47-I47</f>
        <v>15187</v>
      </c>
      <c r="K47" s="11">
        <f>+K48</f>
        <v>18879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D49</f>
        <v>1734080</v>
      </c>
      <c r="E48" s="11">
        <f>E49</f>
        <v>1734080</v>
      </c>
      <c r="F48" s="11">
        <f>F49</f>
        <v>20000</v>
      </c>
      <c r="G48" s="11">
        <f>G49</f>
        <v>20000</v>
      </c>
      <c r="H48" s="11">
        <f>H49</f>
        <v>20000</v>
      </c>
      <c r="I48" s="11">
        <f>I49</f>
        <v>4813</v>
      </c>
      <c r="J48" s="11">
        <f>H48-I48</f>
        <v>15187</v>
      </c>
      <c r="K48" s="11">
        <f>K49</f>
        <v>18879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D50</f>
        <v>1734080</v>
      </c>
      <c r="E49" s="11">
        <f>E50</f>
        <v>1734080</v>
      </c>
      <c r="F49" s="11">
        <f>F50</f>
        <v>20000</v>
      </c>
      <c r="G49" s="11">
        <f>G50</f>
        <v>20000</v>
      </c>
      <c r="H49" s="11">
        <f>H50</f>
        <v>20000</v>
      </c>
      <c r="I49" s="11">
        <f>I50</f>
        <v>4813</v>
      </c>
      <c r="J49" s="11">
        <f>H49-I49</f>
        <v>15187</v>
      </c>
      <c r="K49" s="11">
        <f>K50</f>
        <v>18879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1734080</v>
      </c>
      <c r="E50" s="11">
        <v>1734080</v>
      </c>
      <c r="F50" s="11">
        <v>20000</v>
      </c>
      <c r="G50" s="11">
        <v>20000</v>
      </c>
      <c r="H50" s="11">
        <v>20000</v>
      </c>
      <c r="I50" s="11">
        <v>4813</v>
      </c>
      <c r="J50" s="11">
        <f>H50-I50</f>
        <v>15187</v>
      </c>
      <c r="K50" s="11">
        <v>18879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0</v>
      </c>
      <c r="E51" s="11">
        <v>-1586580</v>
      </c>
      <c r="F51" s="11">
        <v>0</v>
      </c>
      <c r="G51" s="11">
        <v>0</v>
      </c>
      <c r="H51" s="11">
        <v>0</v>
      </c>
      <c r="I51" s="11">
        <v>232746</v>
      </c>
      <c r="J51" s="11">
        <f>H51-I51</f>
        <v>-232746</v>
      </c>
      <c r="K51" s="11">
        <v>0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232746</v>
      </c>
      <c r="J52" s="11">
        <f>H52-I52</f>
        <v>-232746</v>
      </c>
      <c r="K52" s="11"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232746</v>
      </c>
      <c r="J53" s="11">
        <f>H53-I53</f>
        <v>-232746</v>
      </c>
      <c r="K53" s="11"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-1586580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-1586580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25">
      <c r="A57" s="13" t="s">
        <v>153</v>
      </c>
      <c r="B57" s="13"/>
      <c r="C57" s="13"/>
      <c r="D57" s="13"/>
      <c r="E57" s="13" t="s">
        <v>155</v>
      </c>
      <c r="F57" s="13"/>
      <c r="G57" s="13"/>
      <c r="H57" s="13"/>
      <c r="I57" s="13" t="s">
        <v>156</v>
      </c>
      <c r="J57" s="13"/>
      <c r="K57" s="13"/>
      <c r="L57" s="13"/>
    </row>
    <row r="58" spans="1:12" x14ac:dyDescent="0.25">
      <c r="A58" s="3" t="s">
        <v>154</v>
      </c>
      <c r="B58" s="3"/>
      <c r="C58" s="3"/>
      <c r="D58" s="3"/>
      <c r="E58" s="3" t="s">
        <v>155</v>
      </c>
      <c r="F58" s="3"/>
      <c r="G58" s="3"/>
      <c r="H58" s="3"/>
      <c r="I58" s="3" t="s">
        <v>157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3">
    <mergeCell ref="K9:K10"/>
    <mergeCell ref="A57:D57"/>
    <mergeCell ref="A58:D58"/>
    <mergeCell ref="E57:H57"/>
    <mergeCell ref="E58:H58"/>
    <mergeCell ref="I57:L57"/>
    <mergeCell ref="I58:L5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2017-05-15T06:25:35Z</dcterms:created>
  <dcterms:modified xsi:type="dcterms:W3CDTF">2017-05-15T06:25:37Z</dcterms:modified>
</cp:coreProperties>
</file>